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urkrábkováZuzana\Desktop\"/>
    </mc:Choice>
  </mc:AlternateContent>
  <bookViews>
    <workbookView xWindow="0" yWindow="0" windowWidth="0" windowHeight="0"/>
  </bookViews>
  <sheets>
    <sheet name="Rekapitulace stavby" sheetId="1" r:id="rId1"/>
    <sheet name="1 - Ostatní náklady" sheetId="2" r:id="rId2"/>
    <sheet name="2 - Technologie SSZ + montáž" sheetId="3" r:id="rId3"/>
    <sheet name="3 - Kabeláž" sheetId="4" r:id="rId4"/>
    <sheet name="4 - Demontáže" sheetId="5" r:id="rId5"/>
    <sheet name="6 - Vrchní vrstvy" sheetId="6" r:id="rId6"/>
    <sheet name="7 - Dopravní značení" sheetId="7" r:id="rId7"/>
    <sheet name="Seznam figur" sheetId="8" r:id="rId8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'1 - Ostatní náklady'!$C$121:$K$143</definedName>
    <definedName name="_xlnm.Print_Area" localSheetId="1">'1 - Ostatní náklady'!$C$4:$J$76,'1 - Ostatní náklady'!$C$82:$J$103,'1 - Ostatní náklady'!$C$109:$J$143</definedName>
    <definedName name="_xlnm.Print_Titles" localSheetId="1">'1 - Ostatní náklady'!$121:$121</definedName>
    <definedName name="_xlnm._FilterDatabase" localSheetId="2" hidden="1">'2 - Technologie SSZ + montáž'!$C$121:$K$194</definedName>
    <definedName name="_xlnm.Print_Area" localSheetId="2">'2 - Technologie SSZ + montáž'!$C$4:$J$76,'2 - Technologie SSZ + montáž'!$C$82:$J$103,'2 - Technologie SSZ + montáž'!$C$109:$J$194</definedName>
    <definedName name="_xlnm.Print_Titles" localSheetId="2">'2 - Technologie SSZ + montáž'!$121:$121</definedName>
    <definedName name="_xlnm._FilterDatabase" localSheetId="3" hidden="1">'3 - Kabeláž'!$C$121:$K$230</definedName>
    <definedName name="_xlnm.Print_Area" localSheetId="3">'3 - Kabeláž'!$C$4:$J$76,'3 - Kabeláž'!$C$82:$J$103,'3 - Kabeláž'!$C$109:$J$230</definedName>
    <definedName name="_xlnm.Print_Titles" localSheetId="3">'3 - Kabeláž'!$121:$121</definedName>
    <definedName name="_xlnm._FilterDatabase" localSheetId="4" hidden="1">'4 - Demontáže'!$C$118:$K$158</definedName>
    <definedName name="_xlnm.Print_Area" localSheetId="4">'4 - Demontáže'!$C$4:$J$76,'4 - Demontáže'!$C$82:$J$100,'4 - Demontáže'!$C$106:$J$158</definedName>
    <definedName name="_xlnm.Print_Titles" localSheetId="4">'4 - Demontáže'!$118:$118</definedName>
    <definedName name="_xlnm._FilterDatabase" localSheetId="5" hidden="1">'6 - Vrchní vrstvy'!$C$118:$K$175</definedName>
    <definedName name="_xlnm.Print_Area" localSheetId="5">'6 - Vrchní vrstvy'!$C$4:$J$76,'6 - Vrchní vrstvy'!$C$82:$J$100,'6 - Vrchní vrstvy'!$C$106:$J$175</definedName>
    <definedName name="_xlnm.Print_Titles" localSheetId="5">'6 - Vrchní vrstvy'!$118:$118</definedName>
    <definedName name="_xlnm._FilterDatabase" localSheetId="6" hidden="1">'7 - Dopravní značení'!$C$117:$K$152</definedName>
    <definedName name="_xlnm.Print_Area" localSheetId="6">'7 - Dopravní značení'!$C$4:$J$76,'7 - Dopravní značení'!$C$82:$J$99,'7 - Dopravní značení'!$C$105:$J$152</definedName>
    <definedName name="_xlnm.Print_Titles" localSheetId="6">'7 - Dopravní značení'!$117:$117</definedName>
    <definedName name="_xlnm.Print_Area" localSheetId="7">'Seznam figur'!$C$4:$G$91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100"/>
  <c i="7" r="J35"/>
  <c i="1" r="AX100"/>
  <c i="7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108"/>
  <c i="6" r="J37"/>
  <c r="J36"/>
  <c i="1" r="AY99"/>
  <c i="6" r="J35"/>
  <c i="1" r="AX99"/>
  <c i="6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T120"/>
  <c r="R121"/>
  <c r="R120"/>
  <c r="P121"/>
  <c r="P120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91"/>
  <c r="J14"/>
  <c r="J12"/>
  <c r="J113"/>
  <c r="E7"/>
  <c r="E85"/>
  <c i="5" r="J37"/>
  <c r="J36"/>
  <c i="1" r="AY98"/>
  <c i="5" r="J35"/>
  <c i="1" r="AX98"/>
  <c i="5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115"/>
  <c r="J14"/>
  <c r="J12"/>
  <c r="J113"/>
  <c r="E7"/>
  <c r="E85"/>
  <c i="4" r="J37"/>
  <c r="J36"/>
  <c i="1" r="AY97"/>
  <c i="4" r="J35"/>
  <c i="1" r="AX97"/>
  <c i="4"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116"/>
  <c r="E7"/>
  <c r="E112"/>
  <c i="3" r="J37"/>
  <c r="J36"/>
  <c i="1" r="AY96"/>
  <c i="3" r="J35"/>
  <c i="1" r="AX96"/>
  <c i="3" r="BI194"/>
  <c r="BH194"/>
  <c r="BG194"/>
  <c r="BF194"/>
  <c r="T194"/>
  <c r="T193"/>
  <c r="R194"/>
  <c r="R193"/>
  <c r="P194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118"/>
  <c r="J14"/>
  <c r="J12"/>
  <c r="J116"/>
  <c r="E7"/>
  <c r="E112"/>
  <c i="2" r="J37"/>
  <c r="J36"/>
  <c i="1" r="AY95"/>
  <c i="2" r="J35"/>
  <c i="1" r="AX95"/>
  <c i="2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112"/>
  <c i="1" r="L90"/>
  <c r="AM90"/>
  <c r="AM89"/>
  <c r="L89"/>
  <c r="AM87"/>
  <c r="L87"/>
  <c r="L85"/>
  <c r="L84"/>
  <c i="2" r="BK136"/>
  <c r="J127"/>
  <c r="BK133"/>
  <c i="1" r="AS94"/>
  <c i="3" r="J159"/>
  <c r="BK147"/>
  <c r="BK188"/>
  <c r="BK169"/>
  <c r="J146"/>
  <c r="J178"/>
  <c r="J144"/>
  <c r="J173"/>
  <c r="J149"/>
  <c r="BK133"/>
  <c r="J174"/>
  <c r="J140"/>
  <c r="BK190"/>
  <c r="J170"/>
  <c r="BK143"/>
  <c r="BK131"/>
  <c r="BK125"/>
  <c i="4" r="J209"/>
  <c r="BK146"/>
  <c r="BK189"/>
  <c r="BK164"/>
  <c r="BK143"/>
  <c r="J178"/>
  <c r="BK149"/>
  <c r="BK186"/>
  <c r="J152"/>
  <c r="J227"/>
  <c r="BK150"/>
  <c r="J125"/>
  <c r="BK191"/>
  <c r="J182"/>
  <c r="BK135"/>
  <c r="J213"/>
  <c r="J155"/>
  <c r="BK132"/>
  <c i="5" r="BK131"/>
  <c r="BK129"/>
  <c r="J124"/>
  <c r="BK149"/>
  <c r="J125"/>
  <c r="BK154"/>
  <c r="J133"/>
  <c i="6" r="J149"/>
  <c r="BK136"/>
  <c r="J143"/>
  <c r="BK153"/>
  <c r="BK121"/>
  <c i="7" r="J127"/>
  <c r="J125"/>
  <c r="J129"/>
  <c r="J146"/>
  <c i="2" r="BK139"/>
  <c r="BK125"/>
  <c r="BK132"/>
  <c r="BK129"/>
  <c i="3" r="J182"/>
  <c r="J172"/>
  <c r="J164"/>
  <c r="BK146"/>
  <c r="J179"/>
  <c r="BK161"/>
  <c r="J126"/>
  <c r="J176"/>
  <c r="BK189"/>
  <c r="J158"/>
  <c r="BK137"/>
  <c r="BK191"/>
  <c r="BK170"/>
  <c r="BK144"/>
  <c r="BK183"/>
  <c r="J167"/>
  <c r="J137"/>
  <c r="J132"/>
  <c r="BK130"/>
  <c i="4" r="J199"/>
  <c r="J191"/>
  <c r="BK188"/>
  <c r="J185"/>
  <c r="J184"/>
  <c r="BK180"/>
  <c r="J174"/>
  <c r="BK136"/>
  <c r="J176"/>
  <c r="J150"/>
  <c r="BK209"/>
  <c r="BK154"/>
  <c r="BK178"/>
  <c r="J149"/>
  <c r="J133"/>
  <c r="J163"/>
  <c r="BK213"/>
  <c r="BK205"/>
  <c r="J173"/>
  <c r="BK218"/>
  <c r="J205"/>
  <c r="J157"/>
  <c i="5" r="BK132"/>
  <c r="BK153"/>
  <c r="J155"/>
  <c r="J145"/>
  <c r="BK158"/>
  <c r="BK137"/>
  <c i="6" r="BK167"/>
  <c r="J128"/>
  <c r="BK124"/>
  <c r="BK146"/>
  <c r="J153"/>
  <c i="7" r="BK145"/>
  <c r="BK130"/>
  <c r="BK125"/>
  <c r="BK122"/>
  <c i="2" r="J133"/>
  <c r="J137"/>
  <c r="J34"/>
  <c i="3" r="J185"/>
  <c r="BK139"/>
  <c r="BK163"/>
  <c r="BK182"/>
  <c r="BK152"/>
  <c r="BK134"/>
  <c r="BK176"/>
  <c r="J151"/>
  <c r="BK194"/>
  <c r="J177"/>
  <c r="J155"/>
  <c r="BK158"/>
  <c r="J134"/>
  <c i="4" r="BK217"/>
  <c r="J159"/>
  <c r="BK182"/>
  <c r="J156"/>
  <c r="J134"/>
  <c r="BK168"/>
  <c r="BK137"/>
  <c r="J158"/>
  <c r="BK141"/>
  <c r="BK158"/>
  <c r="BK199"/>
  <c r="BK211"/>
  <c r="BK174"/>
  <c r="J140"/>
  <c r="BK215"/>
  <c r="BK161"/>
  <c r="J137"/>
  <c i="5" r="J137"/>
  <c r="BK125"/>
  <c r="BK157"/>
  <c r="BK134"/>
  <c r="BK133"/>
  <c r="J132"/>
  <c r="J129"/>
  <c r="BK122"/>
  <c r="BK146"/>
  <c i="6" r="BK173"/>
  <c r="BK168"/>
  <c r="J173"/>
  <c r="J167"/>
  <c r="J155"/>
  <c i="7" r="BK147"/>
  <c r="J136"/>
  <c r="J122"/>
  <c r="BK121"/>
  <c r="J145"/>
  <c i="2" r="BK137"/>
  <c r="J129"/>
  <c r="J136"/>
  <c r="BK126"/>
  <c r="F35"/>
  <c i="1" r="BB95"/>
  <c i="3" r="J133"/>
  <c r="BK167"/>
  <c r="J192"/>
  <c r="J161"/>
  <c r="BK174"/>
  <c r="J147"/>
  <c r="BK132"/>
  <c r="J153"/>
  <c r="J129"/>
  <c r="J175"/>
  <c r="BK153"/>
  <c r="J154"/>
  <c r="BK145"/>
  <c i="4" r="J218"/>
  <c r="BK160"/>
  <c r="BK134"/>
  <c r="BK175"/>
  <c r="J151"/>
  <c r="BK183"/>
  <c r="BK147"/>
  <c r="BK169"/>
  <c r="BK151"/>
  <c r="BK229"/>
  <c r="BK148"/>
  <c r="J189"/>
  <c r="J188"/>
  <c r="BK167"/>
  <c r="BK227"/>
  <c r="J192"/>
  <c r="J147"/>
  <c i="5" r="J151"/>
  <c r="J123"/>
  <c r="BK156"/>
  <c r="J146"/>
  <c r="BK155"/>
  <c r="J142"/>
  <c r="J128"/>
  <c i="6" r="J172"/>
  <c r="J152"/>
  <c r="BK171"/>
  <c r="J136"/>
  <c r="J140"/>
  <c i="7" r="J128"/>
  <c r="BK129"/>
  <c r="J141"/>
  <c r="J134"/>
  <c r="BK128"/>
  <c i="2" r="J142"/>
  <c r="BK141"/>
  <c r="BK128"/>
  <c r="BK127"/>
  <c i="3" r="J181"/>
  <c r="BK171"/>
  <c r="J157"/>
  <c r="BK135"/>
  <c r="J163"/>
  <c r="J190"/>
  <c r="BK126"/>
  <c r="BK165"/>
  <c r="J142"/>
  <c r="BK184"/>
  <c r="J152"/>
  <c r="BK192"/>
  <c r="BK180"/>
  <c r="BK156"/>
  <c r="J138"/>
  <c r="BK140"/>
  <c i="4" r="J215"/>
  <c r="BK157"/>
  <c r="J194"/>
  <c r="J169"/>
  <c r="J145"/>
  <c r="BK190"/>
  <c r="BK159"/>
  <c r="BK192"/>
  <c r="BK155"/>
  <c r="BK144"/>
  <c r="BK170"/>
  <c r="J190"/>
  <c r="BK194"/>
  <c r="BK163"/>
  <c r="BK125"/>
  <c r="J179"/>
  <c r="BK153"/>
  <c r="J129"/>
  <c i="5" r="J131"/>
  <c r="BK136"/>
  <c r="J154"/>
  <c r="BK142"/>
  <c r="J157"/>
  <c r="BK145"/>
  <c r="J122"/>
  <c i="6" r="J171"/>
  <c r="BK155"/>
  <c r="J168"/>
  <c r="J124"/>
  <c i="7" r="J147"/>
  <c r="BK134"/>
  <c r="BK123"/>
  <c r="BK137"/>
  <c i="2" r="J134"/>
  <c r="BK142"/>
  <c r="J126"/>
  <c i="3" r="J187"/>
  <c r="BK177"/>
  <c r="BK166"/>
  <c r="J156"/>
  <c r="J143"/>
  <c r="J171"/>
  <c r="BK150"/>
  <c r="J180"/>
  <c r="BK151"/>
  <c r="J184"/>
  <c r="J162"/>
  <c r="J141"/>
  <c r="BK179"/>
  <c r="BK149"/>
  <c r="J188"/>
  <c r="J166"/>
  <c r="J131"/>
  <c r="J160"/>
  <c i="4" r="J219"/>
  <c r="BK173"/>
  <c r="BK133"/>
  <c r="J167"/>
  <c r="J142"/>
  <c r="J160"/>
  <c r="J135"/>
  <c r="J164"/>
  <c r="J146"/>
  <c r="J211"/>
  <c r="BK129"/>
  <c r="BK225"/>
  <c r="BK185"/>
  <c r="BK142"/>
  <c r="BK216"/>
  <c r="BK176"/>
  <c r="J138"/>
  <c i="5" r="J150"/>
  <c r="BK124"/>
  <c r="J158"/>
  <c r="BK150"/>
  <c r="BK123"/>
  <c r="BK151"/>
  <c r="J130"/>
  <c i="6" r="BK132"/>
  <c r="BK161"/>
  <c r="BK172"/>
  <c r="BK143"/>
  <c r="J146"/>
  <c i="7" r="J124"/>
  <c r="BK126"/>
  <c r="BK127"/>
  <c r="J123"/>
  <c i="2" r="J141"/>
  <c r="J128"/>
  <c r="BK134"/>
  <c r="J125"/>
  <c i="3" r="BK178"/>
  <c r="J169"/>
  <c r="BK155"/>
  <c r="BK142"/>
  <c r="BK175"/>
  <c r="BK154"/>
  <c r="J183"/>
  <c r="J139"/>
  <c r="BK164"/>
  <c r="J145"/>
  <c r="J194"/>
  <c r="BK168"/>
  <c r="BK141"/>
  <c r="J191"/>
  <c r="BK172"/>
  <c r="BK148"/>
  <c r="J130"/>
  <c r="BK129"/>
  <c i="4" r="J204"/>
  <c r="BK152"/>
  <c r="J183"/>
  <c r="J153"/>
  <c r="BK128"/>
  <c r="BK140"/>
  <c r="J168"/>
  <c r="J148"/>
  <c r="J225"/>
  <c r="J143"/>
  <c r="BK219"/>
  <c r="BK187"/>
  <c r="BK145"/>
  <c r="J217"/>
  <c r="BK184"/>
  <c r="J144"/>
  <c i="5" r="J156"/>
  <c r="BK130"/>
  <c r="BK127"/>
  <c r="J152"/>
  <c r="BK128"/>
  <c r="J149"/>
  <c r="J134"/>
  <c i="6" r="BK158"/>
  <c r="BK149"/>
  <c r="J132"/>
  <c r="BK164"/>
  <c r="BK140"/>
  <c i="7" r="J137"/>
  <c r="J130"/>
  <c r="J121"/>
  <c r="J126"/>
  <c r="BK124"/>
  <c i="2" r="J132"/>
  <c r="J139"/>
  <c r="J130"/>
  <c r="BK130"/>
  <c i="3" r="BK185"/>
  <c r="BK173"/>
  <c r="BK160"/>
  <c r="J150"/>
  <c r="BK181"/>
  <c r="BK159"/>
  <c r="J189"/>
  <c r="J135"/>
  <c r="J168"/>
  <c r="J125"/>
  <c r="J165"/>
  <c r="BK138"/>
  <c r="BK187"/>
  <c r="BK162"/>
  <c r="BK157"/>
  <c r="J148"/>
  <c i="4" r="J229"/>
  <c r="BK179"/>
  <c r="BK139"/>
  <c r="J187"/>
  <c r="J161"/>
  <c r="J139"/>
  <c r="J180"/>
  <c r="J141"/>
  <c r="J170"/>
  <c r="J154"/>
  <c r="J132"/>
  <c r="J175"/>
  <c r="J128"/>
  <c r="J216"/>
  <c r="J186"/>
  <c r="BK138"/>
  <c r="BK204"/>
  <c r="BK156"/>
  <c r="J136"/>
  <c i="5" r="J127"/>
  <c r="J135"/>
  <c r="J153"/>
  <c r="BK135"/>
  <c r="BK152"/>
  <c r="J136"/>
  <c i="6" r="J121"/>
  <c r="J164"/>
  <c r="J161"/>
  <c r="J158"/>
  <c r="BK152"/>
  <c r="BK128"/>
  <c i="7" r="BK146"/>
  <c r="BK148"/>
  <c r="J148"/>
  <c r="BK141"/>
  <c r="BK136"/>
  <c i="2" l="1" r="R131"/>
  <c r="T140"/>
  <c i="3" r="P124"/>
  <c r="P123"/>
  <c r="T124"/>
  <c r="T123"/>
  <c r="T128"/>
  <c i="4" r="P124"/>
  <c r="P123"/>
  <c r="BK181"/>
  <c r="J181"/>
  <c r="J101"/>
  <c r="R181"/>
  <c i="5" r="BK121"/>
  <c r="J121"/>
  <c r="J98"/>
  <c i="6" r="R123"/>
  <c r="R122"/>
  <c r="R119"/>
  <c i="2" r="R124"/>
  <c r="T135"/>
  <c i="3" r="P136"/>
  <c i="4" r="BK131"/>
  <c r="BK130"/>
  <c r="J130"/>
  <c r="J99"/>
  <c r="P193"/>
  <c i="5" r="T126"/>
  <c i="2" r="P124"/>
  <c r="BK135"/>
  <c r="J135"/>
  <c r="J100"/>
  <c i="3" r="BK128"/>
  <c r="J128"/>
  <c r="J100"/>
  <c r="R128"/>
  <c i="4" r="BK124"/>
  <c r="J124"/>
  <c r="J98"/>
  <c r="T124"/>
  <c r="T123"/>
  <c r="T193"/>
  <c i="5" r="P121"/>
  <c i="6" r="BK123"/>
  <c r="J123"/>
  <c r="J99"/>
  <c i="7" r="BK120"/>
  <c r="J120"/>
  <c r="J98"/>
  <c i="2" r="BK124"/>
  <c r="J124"/>
  <c r="J98"/>
  <c r="P135"/>
  <c i="3" r="R136"/>
  <c r="R127"/>
  <c i="4" r="P131"/>
  <c r="R193"/>
  <c i="5" r="BK126"/>
  <c r="J126"/>
  <c r="J99"/>
  <c i="6" r="T123"/>
  <c r="T122"/>
  <c r="T119"/>
  <c i="2" r="T131"/>
  <c r="P140"/>
  <c i="3" r="T136"/>
  <c r="T127"/>
  <c r="T122"/>
  <c i="4" r="R131"/>
  <c r="R130"/>
  <c r="P181"/>
  <c i="5" r="R121"/>
  <c i="7" r="P120"/>
  <c r="P119"/>
  <c r="P118"/>
  <c i="1" r="AU100"/>
  <c i="2" r="BK131"/>
  <c r="J131"/>
  <c r="J99"/>
  <c r="R140"/>
  <c i="5" r="R126"/>
  <c r="R120"/>
  <c r="R119"/>
  <c i="6" r="P123"/>
  <c r="P122"/>
  <c r="P119"/>
  <c i="1" r="AU99"/>
  <c i="7" r="R120"/>
  <c r="R119"/>
  <c r="R118"/>
  <c i="2" r="T124"/>
  <c r="T123"/>
  <c r="T122"/>
  <c r="R135"/>
  <c i="3" r="BK136"/>
  <c r="BK127"/>
  <c r="J127"/>
  <c r="J99"/>
  <c i="4" r="R124"/>
  <c r="R123"/>
  <c r="BK193"/>
  <c r="J193"/>
  <c r="J102"/>
  <c i="5" r="T121"/>
  <c i="2" r="P131"/>
  <c r="BK140"/>
  <c r="J140"/>
  <c r="J102"/>
  <c i="3" r="BK124"/>
  <c r="BK123"/>
  <c r="R124"/>
  <c r="R123"/>
  <c r="P128"/>
  <c i="4" r="T131"/>
  <c r="T130"/>
  <c r="T122"/>
  <c r="T181"/>
  <c i="5" r="P126"/>
  <c r="P120"/>
  <c r="P119"/>
  <c i="1" r="AU98"/>
  <c i="7" r="T120"/>
  <c r="T119"/>
  <c r="T118"/>
  <c i="3" r="BK193"/>
  <c r="J193"/>
  <c r="J102"/>
  <c i="2" r="BK138"/>
  <c r="J138"/>
  <c r="J101"/>
  <c i="6" r="BK120"/>
  <c r="J120"/>
  <c r="J97"/>
  <c r="BK122"/>
  <c r="BK119"/>
  <c r="J119"/>
  <c r="J96"/>
  <c i="7" r="J89"/>
  <c r="BE123"/>
  <c r="J114"/>
  <c r="BE137"/>
  <c r="BE147"/>
  <c r="BE127"/>
  <c r="BE130"/>
  <c r="F92"/>
  <c r="BE122"/>
  <c r="BE124"/>
  <c r="E85"/>
  <c r="BE129"/>
  <c r="BE146"/>
  <c r="BE148"/>
  <c r="F91"/>
  <c r="BE128"/>
  <c r="BE141"/>
  <c r="J115"/>
  <c r="BE121"/>
  <c r="BE125"/>
  <c r="BE126"/>
  <c r="BE134"/>
  <c r="BE136"/>
  <c r="BE145"/>
  <c i="6" r="F92"/>
  <c r="J115"/>
  <c r="BE132"/>
  <c r="J89"/>
  <c r="F115"/>
  <c r="BE128"/>
  <c r="E109"/>
  <c r="BE149"/>
  <c r="BE140"/>
  <c r="BE152"/>
  <c r="J92"/>
  <c r="BE136"/>
  <c r="BE153"/>
  <c i="5" r="BK120"/>
  <c r="J120"/>
  <c r="J97"/>
  <c i="6" r="BE121"/>
  <c r="BE143"/>
  <c r="BE167"/>
  <c r="BE171"/>
  <c r="BE172"/>
  <c r="BE146"/>
  <c r="BE155"/>
  <c r="BE158"/>
  <c r="BE161"/>
  <c r="BE173"/>
  <c r="BE124"/>
  <c r="BE164"/>
  <c r="BE168"/>
  <c i="4" r="J131"/>
  <c r="J100"/>
  <c i="5" r="F92"/>
  <c r="BE124"/>
  <c r="BE125"/>
  <c r="BE135"/>
  <c r="BE142"/>
  <c r="BE145"/>
  <c r="BE149"/>
  <c r="BE157"/>
  <c i="4" r="BK123"/>
  <c r="J123"/>
  <c r="J97"/>
  <c i="5" r="F91"/>
  <c r="E109"/>
  <c r="BE155"/>
  <c r="J89"/>
  <c r="BE128"/>
  <c r="BE129"/>
  <c r="BE130"/>
  <c r="BE132"/>
  <c r="BE134"/>
  <c r="BE136"/>
  <c r="BE137"/>
  <c r="BE154"/>
  <c r="J116"/>
  <c r="BE131"/>
  <c r="BE150"/>
  <c r="J115"/>
  <c r="BE122"/>
  <c r="BE151"/>
  <c r="BE153"/>
  <c r="BE133"/>
  <c r="BE156"/>
  <c r="BE123"/>
  <c r="BE127"/>
  <c r="BE146"/>
  <c r="BE152"/>
  <c r="BE158"/>
  <c i="4" r="F92"/>
  <c r="J119"/>
  <c r="BE141"/>
  <c r="BE142"/>
  <c r="BE149"/>
  <c r="BE150"/>
  <c r="BE158"/>
  <c r="BE159"/>
  <c r="BE160"/>
  <c r="BE164"/>
  <c r="BE167"/>
  <c r="BE168"/>
  <c r="BE169"/>
  <c r="BE170"/>
  <c r="BE173"/>
  <c r="BE174"/>
  <c r="BE175"/>
  <c r="BE187"/>
  <c r="BE225"/>
  <c i="3" r="J123"/>
  <c r="J97"/>
  <c i="4" r="J91"/>
  <c r="BE139"/>
  <c r="BE151"/>
  <c r="BE161"/>
  <c r="BE183"/>
  <c r="BE184"/>
  <c r="BE204"/>
  <c r="BE215"/>
  <c r="BE217"/>
  <c i="3" r="J136"/>
  <c r="J101"/>
  <c i="4" r="E85"/>
  <c r="BE133"/>
  <c r="BE186"/>
  <c r="BE229"/>
  <c r="J89"/>
  <c r="BE134"/>
  <c r="BE135"/>
  <c r="BE136"/>
  <c r="BE144"/>
  <c r="BE147"/>
  <c r="BE153"/>
  <c r="BE154"/>
  <c r="BE155"/>
  <c r="BE156"/>
  <c r="BE157"/>
  <c r="BE190"/>
  <c r="BE191"/>
  <c r="BE192"/>
  <c r="BE209"/>
  <c r="BE213"/>
  <c r="BE216"/>
  <c r="BE218"/>
  <c r="BE227"/>
  <c r="BE128"/>
  <c r="BE140"/>
  <c r="BE145"/>
  <c r="BE188"/>
  <c r="BE189"/>
  <c r="BE199"/>
  <c i="3" r="J124"/>
  <c r="J98"/>
  <c i="4" r="F118"/>
  <c r="BE125"/>
  <c r="BE143"/>
  <c r="BE146"/>
  <c r="BE152"/>
  <c r="BE176"/>
  <c r="BE182"/>
  <c r="BE129"/>
  <c r="BE132"/>
  <c r="BE137"/>
  <c r="BE138"/>
  <c r="BE148"/>
  <c r="BE179"/>
  <c r="BE180"/>
  <c r="BE185"/>
  <c r="BE163"/>
  <c r="BE178"/>
  <c r="BE194"/>
  <c r="BE205"/>
  <c r="BE211"/>
  <c r="BE219"/>
  <c i="2" r="BK123"/>
  <c r="BK122"/>
  <c r="J122"/>
  <c i="3" r="E85"/>
  <c r="BE132"/>
  <c r="BE138"/>
  <c r="BE157"/>
  <c r="BE135"/>
  <c r="BE141"/>
  <c r="BE147"/>
  <c r="BE150"/>
  <c r="BE152"/>
  <c r="BE155"/>
  <c r="BE156"/>
  <c r="J89"/>
  <c r="BE134"/>
  <c r="BE140"/>
  <c r="BE151"/>
  <c r="BE161"/>
  <c r="BE171"/>
  <c r="BE176"/>
  <c r="BE185"/>
  <c r="BE189"/>
  <c r="F92"/>
  <c r="J119"/>
  <c r="BE142"/>
  <c r="BE154"/>
  <c r="BE163"/>
  <c r="BE164"/>
  <c r="BE166"/>
  <c r="BE167"/>
  <c r="BE173"/>
  <c r="BE175"/>
  <c r="BE183"/>
  <c r="BE190"/>
  <c r="BE192"/>
  <c r="BE129"/>
  <c r="BE130"/>
  <c r="BE139"/>
  <c r="BE172"/>
  <c r="BE187"/>
  <c r="BE188"/>
  <c r="J118"/>
  <c r="BE137"/>
  <c r="BE145"/>
  <c r="BE146"/>
  <c r="BE148"/>
  <c r="BE149"/>
  <c r="BE162"/>
  <c r="BE168"/>
  <c r="BE169"/>
  <c r="BE179"/>
  <c r="BE181"/>
  <c r="BE182"/>
  <c r="BE191"/>
  <c r="BE194"/>
  <c r="F91"/>
  <c r="BE133"/>
  <c r="BE143"/>
  <c r="BE158"/>
  <c r="BE159"/>
  <c r="BE160"/>
  <c r="BE174"/>
  <c r="BE177"/>
  <c r="BE178"/>
  <c r="BE125"/>
  <c r="BE126"/>
  <c r="BE131"/>
  <c r="BE144"/>
  <c r="BE153"/>
  <c r="BE165"/>
  <c r="BE170"/>
  <c r="BE180"/>
  <c r="BE184"/>
  <c i="2" r="BE128"/>
  <c r="E85"/>
  <c r="F91"/>
  <c r="J91"/>
  <c r="J92"/>
  <c r="J116"/>
  <c r="F119"/>
  <c r="BE125"/>
  <c r="BE126"/>
  <c r="BE129"/>
  <c r="BE130"/>
  <c r="BE132"/>
  <c r="BE133"/>
  <c r="BE134"/>
  <c r="BE141"/>
  <c r="BE142"/>
  <c i="1" r="AW95"/>
  <c i="2" r="BE127"/>
  <c r="BE136"/>
  <c r="BE137"/>
  <c r="BE139"/>
  <c i="3" r="F34"/>
  <c i="1" r="BA96"/>
  <c i="4" r="F36"/>
  <c i="1" r="BC97"/>
  <c i="7" r="F35"/>
  <c i="1" r="BB100"/>
  <c i="3" r="F36"/>
  <c i="1" r="BC96"/>
  <c i="5" r="F34"/>
  <c i="1" r="BA98"/>
  <c i="6" r="F36"/>
  <c i="1" r="BC99"/>
  <c i="7" r="F37"/>
  <c i="1" r="BD100"/>
  <c i="2" r="F34"/>
  <c i="1" r="BA95"/>
  <c i="2" r="J30"/>
  <c i="4" r="F35"/>
  <c i="1" r="BB97"/>
  <c i="5" r="F36"/>
  <c i="1" r="BC98"/>
  <c i="6" r="J34"/>
  <c i="1" r="AW99"/>
  <c i="3" r="F35"/>
  <c i="1" r="BB96"/>
  <c i="5" r="J34"/>
  <c i="1" r="AW98"/>
  <c i="6" r="F35"/>
  <c i="1" r="BB99"/>
  <c i="2" r="F36"/>
  <c i="1" r="BC95"/>
  <c i="4" r="J34"/>
  <c i="1" r="AW97"/>
  <c i="5" r="F37"/>
  <c i="1" r="BD98"/>
  <c i="7" r="F34"/>
  <c i="1" r="BA100"/>
  <c i="3" r="F37"/>
  <c i="1" r="BD96"/>
  <c i="5" r="F35"/>
  <c i="1" r="BB98"/>
  <c i="6" r="F37"/>
  <c i="1" r="BD99"/>
  <c i="7" r="F36"/>
  <c i="1" r="BC100"/>
  <c i="2" r="F37"/>
  <c i="1" r="BD95"/>
  <c i="4" r="F34"/>
  <c i="1" r="BA97"/>
  <c i="6" r="F34"/>
  <c i="1" r="BA99"/>
  <c i="3" r="J34"/>
  <c i="1" r="AW96"/>
  <c i="4" r="F37"/>
  <c i="1" r="BD97"/>
  <c i="7" r="J34"/>
  <c i="1" r="AW100"/>
  <c i="4" l="1" r="R122"/>
  <c i="3" r="P127"/>
  <c r="P122"/>
  <c i="1" r="AU96"/>
  <c i="4" r="P130"/>
  <c r="P122"/>
  <c i="1" r="AU97"/>
  <c i="5" r="T120"/>
  <c r="T119"/>
  <c i="2" r="P123"/>
  <c r="P122"/>
  <c i="1" r="AU95"/>
  <c i="3" r="BK122"/>
  <c r="J122"/>
  <c r="R122"/>
  <c i="2" r="R123"/>
  <c r="R122"/>
  <c i="7" r="BK119"/>
  <c r="J119"/>
  <c r="J97"/>
  <c i="6" r="J122"/>
  <c r="J98"/>
  <c i="5" r="BK119"/>
  <c r="J119"/>
  <c r="J96"/>
  <c i="4" r="BK122"/>
  <c r="J122"/>
  <c i="1" r="AG95"/>
  <c i="2" r="J96"/>
  <c r="J123"/>
  <c r="J97"/>
  <c i="5" r="F33"/>
  <c i="1" r="AZ98"/>
  <c r="BD94"/>
  <c r="W33"/>
  <c i="7" r="J33"/>
  <c i="1" r="AV100"/>
  <c r="AT100"/>
  <c i="2" r="F33"/>
  <c i="1" r="AZ95"/>
  <c i="6" r="J33"/>
  <c i="1" r="AV99"/>
  <c r="AT99"/>
  <c i="3" r="J33"/>
  <c i="1" r="AV96"/>
  <c r="AT96"/>
  <c r="BA94"/>
  <c r="W30"/>
  <c i="2" r="J33"/>
  <c i="1" r="AV95"/>
  <c r="AT95"/>
  <c r="AN95"/>
  <c i="6" r="F33"/>
  <c i="1" r="AZ99"/>
  <c r="BC94"/>
  <c r="AY94"/>
  <c i="4" r="J30"/>
  <c i="1" r="AG97"/>
  <c i="5" r="J33"/>
  <c i="1" r="AV98"/>
  <c r="AT98"/>
  <c i="6" r="J30"/>
  <c i="1" r="AG99"/>
  <c i="7" r="F33"/>
  <c i="1" r="AZ100"/>
  <c i="3" r="J30"/>
  <c i="1" r="AG96"/>
  <c i="3" r="F33"/>
  <c i="1" r="AZ96"/>
  <c r="BB94"/>
  <c r="AX94"/>
  <c i="4" r="J33"/>
  <c i="1" r="AV97"/>
  <c r="AT97"/>
  <c i="4" r="F33"/>
  <c i="1" r="AZ97"/>
  <c i="3" l="1" r="J96"/>
  <c i="7" r="BK118"/>
  <c r="J118"/>
  <c r="J96"/>
  <c i="1" r="AN99"/>
  <c i="6" r="J39"/>
  <c i="1" r="AN97"/>
  <c i="4" r="J96"/>
  <c r="J39"/>
  <c i="3" r="J39"/>
  <c i="2" r="J39"/>
  <c i="1" r="AN96"/>
  <c r="AU94"/>
  <c r="W31"/>
  <c r="AW94"/>
  <c r="AK30"/>
  <c r="W32"/>
  <c i="5" r="J30"/>
  <c i="1" r="AG98"/>
  <c r="AZ94"/>
  <c r="W29"/>
  <c i="5" l="1" r="J39"/>
  <c i="1" r="AN98"/>
  <c i="7" r="J30"/>
  <c i="1" r="AG100"/>
  <c r="AG94"/>
  <c r="AK26"/>
  <c r="AV94"/>
  <c r="AK29"/>
  <c r="AK35"/>
  <c i="7" l="1" r="J39"/>
  <c i="1" r="AN100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<sst xmlns="http://schemas.openxmlformats.org/spreadsheetml/2006/main">
  <si>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</si>
  <si>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</si>
  <si>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</si>
  <si>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</si>
  <si>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</si>
  <si>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{6512178b-7b51-460a-abd7-864b89fb3ae9}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</si>
  <si>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</si>
  <si>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</si>
  <si>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</si>
  <si>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</si>
  <si>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</si>
  <si>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</si>
  <si>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</si>
  <si>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</si>
  <si>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KT05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</si>
  <si>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</si>
  <si>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</si>
  <si>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240430_PDPS_Tyršova - Podbranská - Vrbova</t>
  </si>
  <si>
    <t>KSO:</t>
  </si>
  <si>
    <t>CC-CZ:</t>
  </si>
  <si>
    <t>Místo:</t>
  </si>
  <si>
    <t>Klatovy</t>
  </si>
  <si>
    <t>Datum:</t>
  </si>
  <si>
    <t>30. 4. 2024</t>
  </si>
  <si>
    <t>Zadavatel:</t>
  </si>
  <si>
    <t>IČ:</t>
  </si>
  <si>
    <t>00255661</t>
  </si>
  <si>
    <t>Město Klatovy</t>
  </si>
  <si>
    <t>DIČ:</t>
  </si>
  <si>
    <t>Uchazeč:</t>
  </si>
  <si>
    <t>Vyplň údaj</t>
  </si>
  <si>
    <t>Projektant:</t>
  </si>
  <si>
    <t>25680595</t>
  </si>
  <si>
    <t>SWARCO Traffic CZ s.r.o.</t>
  </si>
  <si>
    <t>Zpracovatel: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</si>
  <si>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</si>
  <si>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</si>
  <si>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</si>
  <si>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</si>
  <si>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</si>
  <si>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</si>
  <si>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</si>
  <si>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</si>
  <si>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</si>
  <si>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</si>
  <si>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</si>
  <si>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</si>
  <si>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</si>
  <si>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</si>
  <si>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</si>
  <si>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</si>
  <si>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</si>
  <si>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</si>
  <si>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</si>
  <si>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</si>
  <si>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</si>
  <si>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</si>
  <si>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</si>
  <si>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</si>
  <si>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</si>
  <si>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</si>
  <si>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</si>
  <si>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</si>
  <si>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</si>
  <si>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</si>
  <si>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</si>
  <si>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</si>
  <si>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</si>
  <si>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</si>
  <si>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</si>
  <si>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</si>
  <si>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</si>
  <si>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</si>
  <si>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</si>
  <si>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</si>
  <si>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</si>
  <si>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</si>
  <si>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</si>
  <si>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</si>
  <si>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</si>
  <si>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</si>
  <si>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</si>
  <si>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</si>
  <si>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</si>
  <si>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Ostatní náklady</t>
  </si>
  <si>
    <t>STA</t>
  </si>
  <si>
    <t>{45367c28-dc97-49f5-923e-c75a17e84de3}</t>
  </si>
  <si>
    <t>2</t>
  </si>
  <si>
    <t>Technologie SSZ + montáž</t>
  </si>
  <si>
    <t>{6e653a49-01f9-470a-a5f3-a27ad22babbb}</t>
  </si>
  <si>
    <t>3</t>
  </si>
  <si>
    <t>Kabeláž</t>
  </si>
  <si>
    <t>{35071e3c-0481-4b43-ad9c-6f41cd4b43b4}</t>
  </si>
  <si>
    <t>4</t>
  </si>
  <si>
    <t>Demontáže</t>
  </si>
  <si>
    <t>{3207ec42-ef41-4067-ae6b-9e002cc13bc8}</t>
  </si>
  <si>
    <t>6</t>
  </si>
  <si>
    <t>Vrchní vrstvy</t>
  </si>
  <si>
    <t>{efd3bb88-b2fd-4441-b49b-814303bb8428}</t>
  </si>
  <si>
    <t>7</t>
  </si>
  <si>
    <t>Dopravní značení</t>
  </si>
  <si>
    <t>{9764fbe4-61ae-4984-a5f2-533cda19f4a2}</t>
  </si>
  <si>
    <t>KRYCÍ LIST SOUPISU PRACÍ</t>
  </si>
  <si>
    <t>Objekt:</t>
  </si>
  <si>
    <t>1 -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</si>
  <si>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</si>
  <si>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</si>
  <si>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</si>
  <si>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</si>
  <si>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</si>
  <si>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</si>
  <si>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</si>
  <si>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</si>
  <si>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</si>
  <si>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</si>
  <si>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</si>
  <si>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</si>
  <si>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</si>
  <si>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</si>
  <si>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</si>
  <si>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</si>
  <si>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</si>
  <si>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</si>
  <si>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</si>
  <si>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</si>
  <si>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</si>
  <si>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</si>
  <si>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</si>
  <si>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</si>
  <si>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</si>
  <si>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</si>
  <si>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</si>
  <si>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</si>
  <si>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</si>
  <si>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</si>
  <si>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</si>
  <si>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010001001R</t>
  </si>
  <si>
    <t>Vytyčení stávajících inženýrských sítí</t>
  </si>
  <si>
    <t>kus</t>
  </si>
  <si>
    <t>010001002R</t>
  </si>
  <si>
    <t>Geodetická činnost – zaměření skutečného provedení sloupů a kabeláže včetně dokumentace</t>
  </si>
  <si>
    <t>013203001R</t>
  </si>
  <si>
    <t>Dokumentace stavby bez rozlišení - řadičová dokumentace</t>
  </si>
  <si>
    <t>10</t>
  </si>
  <si>
    <t>013203002R</t>
  </si>
  <si>
    <t>Dokumentace stavby bez rozlišení - projekt dopravního řešení</t>
  </si>
  <si>
    <t>013203003R</t>
  </si>
  <si>
    <t>Dokumentace stavby bez rozlišení - DIO - projekt k dopravnímu značení</t>
  </si>
  <si>
    <t>14</t>
  </si>
  <si>
    <t>013254000</t>
  </si>
  <si>
    <t>Dokumentace skutečného provedení stavby</t>
  </si>
  <si>
    <t>18</t>
  </si>
  <si>
    <t>VRN4</t>
  </si>
  <si>
    <t>Inženýrská činnost</t>
  </si>
  <si>
    <t>044002000</t>
  </si>
  <si>
    <t>Revize</t>
  </si>
  <si>
    <t>20</t>
  </si>
  <si>
    <t>8</t>
  </si>
  <si>
    <t>045002000</t>
  </si>
  <si>
    <t>Kompletační a koordinační činnost</t>
  </si>
  <si>
    <t>24</t>
  </si>
  <si>
    <t>9</t>
  </si>
  <si>
    <t>045002001R</t>
  </si>
  <si>
    <t>Realizační inženýring</t>
  </si>
  <si>
    <t>26</t>
  </si>
  <si>
    <t>VRN6</t>
  </si>
  <si>
    <t>Územní vlivy</t>
  </si>
  <si>
    <t>065002000</t>
  </si>
  <si>
    <t>Mimostaveništní doprava materiálů</t>
  </si>
  <si>
    <t>28</t>
  </si>
  <si>
    <t>11</t>
  </si>
  <si>
    <t>065002001R</t>
  </si>
  <si>
    <t>Horizontální přesun materiálu</t>
  </si>
  <si>
    <t>30</t>
  </si>
  <si>
    <t>VRN7</t>
  </si>
  <si>
    <t>Provozní vlivy</t>
  </si>
  <si>
    <t>070001000</t>
  </si>
  <si>
    <t>32</t>
  </si>
  <si>
    <t>VRN9</t>
  </si>
  <si>
    <t>13</t>
  </si>
  <si>
    <t>091003001R</t>
  </si>
  <si>
    <t>Přechodné dopravní značení</t>
  </si>
  <si>
    <t>34</t>
  </si>
  <si>
    <t>092103001</t>
  </si>
  <si>
    <t>Náklady na zkušební provoz</t>
  </si>
  <si>
    <t>38</t>
  </si>
  <si>
    <t>P</t>
  </si>
  <si>
    <t>Poznámka k položce:_x000d_
Poznámka k položce: Stažení dopravních dat z řadiče, zhotovení dokumentace pro zkušební provoz s případnou jednou úpravou SW řadiče - naprogramování a nahrání SW</t>
  </si>
  <si>
    <t>2 - Technologie SSZ + montáž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</si>
  <si>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</si>
  <si>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</si>
  <si>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</si>
  <si>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</si>
  <si>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</si>
  <si>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</si>
  <si>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>PSV</t>
  </si>
  <si>
    <t>Práce a dodávky PSV</t>
  </si>
  <si>
    <t>741</t>
  </si>
  <si>
    <t>Elektroinstalace - silnoproud</t>
  </si>
  <si>
    <t>M</t>
  </si>
  <si>
    <t>35822111</t>
  </si>
  <si>
    <t>jistič 1-pólový 16 A vypínací charakteristika B vypínací schopnost 10 kA</t>
  </si>
  <si>
    <t>256</t>
  </si>
  <si>
    <t>64</t>
  </si>
  <si>
    <t>-705357971</t>
  </si>
  <si>
    <t>741320105</t>
  </si>
  <si>
    <t>Montáž jističů jednopólových nn do 25 A ve skříni se zapojením vodičů</t>
  </si>
  <si>
    <t>16</t>
  </si>
  <si>
    <t>-1766796101</t>
  </si>
  <si>
    <t>Práce a dodávky M</t>
  </si>
  <si>
    <t>21-M</t>
  </si>
  <si>
    <t>Elektromontáže</t>
  </si>
  <si>
    <t>34143274</t>
  </si>
  <si>
    <t>kabel ovládací flexibilní jádro Cu lanované izolace PVC plášť PVC 300/500V (CMSM) 3x1,50mm2</t>
  </si>
  <si>
    <t>m</t>
  </si>
  <si>
    <t>-1713592576</t>
  </si>
  <si>
    <t>210812011</t>
  </si>
  <si>
    <t>Montáž kabelu Cu plného nebo laněného do 1 kV žíly 3x1,5 až 6 mm2 (např. CYKY) bez ukončení uloženého volně nebo v liště</t>
  </si>
  <si>
    <t>1259809466</t>
  </si>
  <si>
    <t>34143306</t>
  </si>
  <si>
    <t>kabel ovládací flexibilní jádro Cu lanované izolace PVC plášť PVC 300/500V (CMSM) 5x1,50mm2</t>
  </si>
  <si>
    <t>755119514</t>
  </si>
  <si>
    <t>210812061</t>
  </si>
  <si>
    <t>Montáž kabelu Cu plného nebo laněného do 1 kV žíly 5x1,5 až 2,5 mm2 (např. CYKY) bez ukončení uloženého volně nebo v liště</t>
  </si>
  <si>
    <t>-828848519</t>
  </si>
  <si>
    <t>34143332</t>
  </si>
  <si>
    <t>kabel ovládací flexibilní jádro Cu lanované izolace PVC plášť PVC 300/500V (CMSM) 12x0,75mm2</t>
  </si>
  <si>
    <t>1553530437</t>
  </si>
  <si>
    <t>741120502</t>
  </si>
  <si>
    <t>Montáž kabelů flexibilních měděných bez ukončení uložených volně lehkých a středních (např. CGSG), počtu žil do 16</t>
  </si>
  <si>
    <t>1186466889</t>
  </si>
  <si>
    <t>220300529R</t>
  </si>
  <si>
    <t>Ukončení šňůr lisovací trubičkou</t>
  </si>
  <si>
    <t>-1155518319</t>
  </si>
  <si>
    <t>22-M</t>
  </si>
  <si>
    <t>Montáže technologických zařízení pro dopravní stavby</t>
  </si>
  <si>
    <t>404452795R</t>
  </si>
  <si>
    <t>Mikroprocesorový řadič včetně SW a montáže</t>
  </si>
  <si>
    <t>200</t>
  </si>
  <si>
    <t>404452796R</t>
  </si>
  <si>
    <t>Základ řadiče</t>
  </si>
  <si>
    <t>202</t>
  </si>
  <si>
    <t>404452797R</t>
  </si>
  <si>
    <t>Zemnící souprava řadiče</t>
  </si>
  <si>
    <t>204</t>
  </si>
  <si>
    <t>220111759R</t>
  </si>
  <si>
    <t>Uzemnění řadičové skříně</t>
  </si>
  <si>
    <t>-1349371716</t>
  </si>
  <si>
    <t>404452789R</t>
  </si>
  <si>
    <t>Radiohodiny DCF</t>
  </si>
  <si>
    <t>304</t>
  </si>
  <si>
    <t>15</t>
  </si>
  <si>
    <t>220960091R</t>
  </si>
  <si>
    <t>Montáž základu řadiče vč dodání betonu</t>
  </si>
  <si>
    <t>22495602</t>
  </si>
  <si>
    <t>220960182</t>
  </si>
  <si>
    <t>Montáž řadiče přes šest světelných skupin</t>
  </si>
  <si>
    <t>-836412315</t>
  </si>
  <si>
    <t>17</t>
  </si>
  <si>
    <t>404452793R</t>
  </si>
  <si>
    <t>Ruční řízení</t>
  </si>
  <si>
    <t>194</t>
  </si>
  <si>
    <t>220960182R</t>
  </si>
  <si>
    <t>Montáž ručního řízení</t>
  </si>
  <si>
    <t>-1386208899</t>
  </si>
  <si>
    <t>19</t>
  </si>
  <si>
    <t>404452711R</t>
  </si>
  <si>
    <t>LED - Dopravní návěstidlo 3 x 210/230V plný signál</t>
  </si>
  <si>
    <t>214</t>
  </si>
  <si>
    <t>404452712R</t>
  </si>
  <si>
    <t>LED - Dopravní návěstidlo 3 x 210/230V směrový signál</t>
  </si>
  <si>
    <t>216</t>
  </si>
  <si>
    <t>404452713R</t>
  </si>
  <si>
    <t>LED - Jednokomorové náv. 1 x 210/230V zelená šipka</t>
  </si>
  <si>
    <t>218</t>
  </si>
  <si>
    <t>22</t>
  </si>
  <si>
    <t>404452714R</t>
  </si>
  <si>
    <t>LED - Jednokomorové náv. 1 x 210/230V žlutý chodec</t>
  </si>
  <si>
    <t>220</t>
  </si>
  <si>
    <t>23</t>
  </si>
  <si>
    <t>404452701R</t>
  </si>
  <si>
    <t>LED - Chodecké návěstidlo 2 x 210/230V</t>
  </si>
  <si>
    <t>222</t>
  </si>
  <si>
    <t>404452703R</t>
  </si>
  <si>
    <t>LED - Dopravní návěstidlo 3 x 300/230V plný signál</t>
  </si>
  <si>
    <t>226</t>
  </si>
  <si>
    <t>25</t>
  </si>
  <si>
    <t>404452704R</t>
  </si>
  <si>
    <t>LED - Dopravní návěstidlo 3 x 300/230V směrový signál</t>
  </si>
  <si>
    <t>228</t>
  </si>
  <si>
    <t>404452705R</t>
  </si>
  <si>
    <t>LED - Dopravní návěstidlo 1 x 300/230V žlutý chodec</t>
  </si>
  <si>
    <t>230</t>
  </si>
  <si>
    <t>27</t>
  </si>
  <si>
    <t>220960041</t>
  </si>
  <si>
    <t>Montáž sestaveného návěstidla tříkomorového na stožár</t>
  </si>
  <si>
    <t>-1053955177</t>
  </si>
  <si>
    <t>220960044</t>
  </si>
  <si>
    <t>Montáž sestaveného návěstidla tříkomorového průměru 300 mm na výložník</t>
  </si>
  <si>
    <t>1515584916</t>
  </si>
  <si>
    <t>29</t>
  </si>
  <si>
    <t>220960031</t>
  </si>
  <si>
    <t>Montáž sestaveného návěstidla jednokomorového na stožár</t>
  </si>
  <si>
    <t>-411360813</t>
  </si>
  <si>
    <t>220960032</t>
  </si>
  <si>
    <t>Montáž sestaveného návěstidla jednokomorového na výložník</t>
  </si>
  <si>
    <t>447878422</t>
  </si>
  <si>
    <t>31</t>
  </si>
  <si>
    <t>220960036</t>
  </si>
  <si>
    <t>Montáž sestaveného návěstidla dvoukomorového na stožár</t>
  </si>
  <si>
    <t>-2015261398</t>
  </si>
  <si>
    <t>40445260</t>
  </si>
  <si>
    <t>páska upínací 12,7x0,75mm</t>
  </si>
  <si>
    <t>114</t>
  </si>
  <si>
    <t>33</t>
  </si>
  <si>
    <t>404452799R</t>
  </si>
  <si>
    <t>Videosouprava - 2 kamery</t>
  </si>
  <si>
    <t>208</t>
  </si>
  <si>
    <t>220960129R</t>
  </si>
  <si>
    <t>Montáž dopravního videodetektoru</t>
  </si>
  <si>
    <t>1152950528</t>
  </si>
  <si>
    <t>35</t>
  </si>
  <si>
    <t>220960120</t>
  </si>
  <si>
    <t>Montáž dopravního videodetektoru na výložník</t>
  </si>
  <si>
    <t>386268888</t>
  </si>
  <si>
    <t>36</t>
  </si>
  <si>
    <t>220960007R</t>
  </si>
  <si>
    <t>Montáž třmenu videodetekce</t>
  </si>
  <si>
    <t>-926214310</t>
  </si>
  <si>
    <t>37</t>
  </si>
  <si>
    <t>220960122R</t>
  </si>
  <si>
    <t>Montáž a nastavení videokamer</t>
  </si>
  <si>
    <t>823060031</t>
  </si>
  <si>
    <t>220960191R</t>
  </si>
  <si>
    <t>Konfigurace virtuálních detekčních smyček</t>
  </si>
  <si>
    <t>1420382701</t>
  </si>
  <si>
    <t>39</t>
  </si>
  <si>
    <t>220960192R</t>
  </si>
  <si>
    <t>Doladění pozic smyček, monitoring</t>
  </si>
  <si>
    <t>-1636567029</t>
  </si>
  <si>
    <t>40</t>
  </si>
  <si>
    <t>404452782R.1</t>
  </si>
  <si>
    <t>Třmen návěstidla 300 na výložník, pevný</t>
  </si>
  <si>
    <t>286</t>
  </si>
  <si>
    <t>41</t>
  </si>
  <si>
    <t>404452783R</t>
  </si>
  <si>
    <t>Třmen návěstidla 300 nad jízdní pruhy, pojizdný</t>
  </si>
  <si>
    <t>288</t>
  </si>
  <si>
    <t>42</t>
  </si>
  <si>
    <t>220960006R</t>
  </si>
  <si>
    <t>Montáž třmenu návěstidla na výložníku</t>
  </si>
  <si>
    <t>-1903624536</t>
  </si>
  <si>
    <t>43</t>
  </si>
  <si>
    <t>404452784R</t>
  </si>
  <si>
    <t>Celoplošné senzorické chodecké tlačítko</t>
  </si>
  <si>
    <t>292</t>
  </si>
  <si>
    <t>44</t>
  </si>
  <si>
    <t>220960126</t>
  </si>
  <si>
    <t>Montáž tlačítka pro chodce na stožár</t>
  </si>
  <si>
    <t>-793157293</t>
  </si>
  <si>
    <t>45</t>
  </si>
  <si>
    <t>220960126R</t>
  </si>
  <si>
    <t>Nastavení celosenzorického tlačítka v řadiči</t>
  </si>
  <si>
    <t>117195504</t>
  </si>
  <si>
    <t>46</t>
  </si>
  <si>
    <t>404452786R</t>
  </si>
  <si>
    <t>Jednotka pro časové ovládání zvukových návěstidel (JAZS - 1)</t>
  </si>
  <si>
    <t>298</t>
  </si>
  <si>
    <t>47</t>
  </si>
  <si>
    <t>220860068R</t>
  </si>
  <si>
    <t>Montáž jednotky pro časové ovládání zvukových návěstidel (JAZS - 1)</t>
  </si>
  <si>
    <t>-22748701</t>
  </si>
  <si>
    <t>48</t>
  </si>
  <si>
    <t>404452787R</t>
  </si>
  <si>
    <t>Přijímače pro dálkovou aktivaci zvukových návěstidel (BPN - 1)</t>
  </si>
  <si>
    <t>300</t>
  </si>
  <si>
    <t>49</t>
  </si>
  <si>
    <t>220860067R</t>
  </si>
  <si>
    <t>Montáž přijímače pro dálkovou aktivaci zvukových návěstidel (BPN - 1)</t>
  </si>
  <si>
    <t>-1917151149</t>
  </si>
  <si>
    <t>50</t>
  </si>
  <si>
    <t>Akustické návěští pro nevidomé k celosenzorickému tlačítku</t>
  </si>
  <si>
    <t>1021574918</t>
  </si>
  <si>
    <t>51</t>
  </si>
  <si>
    <t>220860069R</t>
  </si>
  <si>
    <t>Montáž akustické signalizace SZN-1</t>
  </si>
  <si>
    <t>-1936856900</t>
  </si>
  <si>
    <t>52</t>
  </si>
  <si>
    <t>404452887R</t>
  </si>
  <si>
    <t>Preference IZS/MHD - RSU jednotka</t>
  </si>
  <si>
    <t>272</t>
  </si>
  <si>
    <t>53</t>
  </si>
  <si>
    <t>220960189R</t>
  </si>
  <si>
    <t>Softwarová úprava řadiče pro preferenci IZS/MHD</t>
  </si>
  <si>
    <t>-1137883528</t>
  </si>
  <si>
    <t>54</t>
  </si>
  <si>
    <t>404452793</t>
  </si>
  <si>
    <t>Switch s optickým výstupem pro připojení DŘÚ a dopravního řadiče</t>
  </si>
  <si>
    <t>268</t>
  </si>
  <si>
    <t>55</t>
  </si>
  <si>
    <t>220960187R.1</t>
  </si>
  <si>
    <t>Softwarová úprava dopravně řídící ústředny</t>
  </si>
  <si>
    <t>-1512196908</t>
  </si>
  <si>
    <t>56</t>
  </si>
  <si>
    <t>220960187R</t>
  </si>
  <si>
    <t>Montáž připojení SSZ k dopravně řídící ústředně vč. nadefinování nového SSZ na DŘÚ</t>
  </si>
  <si>
    <t>-1088408247</t>
  </si>
  <si>
    <t>57</t>
  </si>
  <si>
    <t>220960191</t>
  </si>
  <si>
    <t>Regulace a aktivace jedné signální skupiny s použitím montážní plošiny</t>
  </si>
  <si>
    <t>1516003957</t>
  </si>
  <si>
    <t>58</t>
  </si>
  <si>
    <t>220960192</t>
  </si>
  <si>
    <t>Regulace a aktivace jedné signální skupiny mikroprocesorového řadiče</t>
  </si>
  <si>
    <t>518509580</t>
  </si>
  <si>
    <t>Poznámka k položce:_x000d_
Regulace a aktivace první signální skupiny bez použitím montážní plošiny</t>
  </si>
  <si>
    <t>59</t>
  </si>
  <si>
    <t>220960196</t>
  </si>
  <si>
    <t>Regulace a aktivace každé další signální skupiny s použitím montážní plošiny</t>
  </si>
  <si>
    <t>244519962</t>
  </si>
  <si>
    <t>60</t>
  </si>
  <si>
    <t>220960197</t>
  </si>
  <si>
    <t>Regulace a aktivace každé další signální skupiny bez použití montážní plošiny</t>
  </si>
  <si>
    <t>712464996</t>
  </si>
  <si>
    <t>61</t>
  </si>
  <si>
    <t>220960308R</t>
  </si>
  <si>
    <t>Příprava ke komplexnímu vyzkoušení SSZ</t>
  </si>
  <si>
    <t>hod</t>
  </si>
  <si>
    <t>-1692218952</t>
  </si>
  <si>
    <t>62</t>
  </si>
  <si>
    <t>220960309R</t>
  </si>
  <si>
    <t>Komplexní vyzkoušení SSZ</t>
  </si>
  <si>
    <t>-1468222543</t>
  </si>
  <si>
    <t>63</t>
  </si>
  <si>
    <t>220960449R</t>
  </si>
  <si>
    <t>Uvedení zařízení SSZ do provozu po přepnutí na blikající žlutou se zajištěním v řadiči</t>
  </si>
  <si>
    <t>-1049093185</t>
  </si>
  <si>
    <t>22096049R</t>
  </si>
  <si>
    <t>Přepnutí SSZ na blikající žlutou a zajištění v řadiči</t>
  </si>
  <si>
    <t>893122718</t>
  </si>
  <si>
    <t>HZS</t>
  </si>
  <si>
    <t>Hodinové zúčtovací sazby</t>
  </si>
  <si>
    <t>65</t>
  </si>
  <si>
    <t>HZS3239R</t>
  </si>
  <si>
    <t>Montážní práce oceněné HZS</t>
  </si>
  <si>
    <t>262144</t>
  </si>
  <si>
    <t>1436204335</t>
  </si>
  <si>
    <t>HL_1</t>
  </si>
  <si>
    <t>hloubeni jam</t>
  </si>
  <si>
    <t>m3</t>
  </si>
  <si>
    <t>4,1184</t>
  </si>
  <si>
    <t>HL_2</t>
  </si>
  <si>
    <t>hloubeni 0,35</t>
  </si>
  <si>
    <t>106</t>
  </si>
  <si>
    <t>HL_3</t>
  </si>
  <si>
    <t>hloubeni 0,5</t>
  </si>
  <si>
    <t>PREM</t>
  </si>
  <si>
    <t>premisteni</t>
  </si>
  <si>
    <t>11,788</t>
  </si>
  <si>
    <t>3 - Kabeláž</t>
  </si>
  <si>
    <t>K - Elektroinstalace</t>
  </si>
  <si>
    <t xml:space="preserve">    742 - Elektroinstalace - slaboproud</t>
  </si>
  <si>
    <t>001 - Stavebně montážní práce - Kabelové rýhy</t>
  </si>
  <si>
    <t>Elektroinstalace</t>
  </si>
  <si>
    <t>742</t>
  </si>
  <si>
    <t>Elektroinstalace - slaboproud</t>
  </si>
  <si>
    <t>34121273</t>
  </si>
  <si>
    <t>kabel datový venkovní se stíněnými páry Al fólií jádro Cu plné (U/FTP) kategorie 6a</t>
  </si>
  <si>
    <t>-445424861</t>
  </si>
  <si>
    <t>Poznámka k položce:_x000d_
U/FTP, průměr kabelu 7,3mm</t>
  </si>
  <si>
    <t>VV</t>
  </si>
  <si>
    <t>260*1,2 'Přepočtené koeficientem množství</t>
  </si>
  <si>
    <t>742124002R</t>
  </si>
  <si>
    <t>Protažení kabelů datových FTP</t>
  </si>
  <si>
    <t>1183575581</t>
  </si>
  <si>
    <t>220300697R</t>
  </si>
  <si>
    <t>Ukončení kabelu FTP Cat 6</t>
  </si>
  <si>
    <t>-495573392</t>
  </si>
  <si>
    <t>316740603R</t>
  </si>
  <si>
    <t>výložníkový stožár 3,0 m - středně těžký</t>
  </si>
  <si>
    <t>-290358436</t>
  </si>
  <si>
    <t>316740605R</t>
  </si>
  <si>
    <t>výložníkový stožár 4,0 m - středně těžký</t>
  </si>
  <si>
    <t>272886751</t>
  </si>
  <si>
    <t>316740606R</t>
  </si>
  <si>
    <t>výložníkový stožár 4,5 m- středně těžký</t>
  </si>
  <si>
    <t>-17558198</t>
  </si>
  <si>
    <t>316740607R</t>
  </si>
  <si>
    <t>výložníkový stožár 5,0 m- středně těžký</t>
  </si>
  <si>
    <t>-521008677</t>
  </si>
  <si>
    <t>220960003</t>
  </si>
  <si>
    <t>Montáž stožáru nebo sloupku výložníkového zapušťěného</t>
  </si>
  <si>
    <t>-1942796076</t>
  </si>
  <si>
    <t>220960005</t>
  </si>
  <si>
    <t>Montáž výložníku na stožár</t>
  </si>
  <si>
    <t>1902899293</t>
  </si>
  <si>
    <t>316740711R</t>
  </si>
  <si>
    <t>chodecký stožár 3,4 m</t>
  </si>
  <si>
    <t>1021437512</t>
  </si>
  <si>
    <t>316740712R</t>
  </si>
  <si>
    <t>chodecký stožár 3,8 m</t>
  </si>
  <si>
    <t>436955459</t>
  </si>
  <si>
    <t>316740622R</t>
  </si>
  <si>
    <t>základ chodeckého stožáru a RŘ</t>
  </si>
  <si>
    <t>2063219090</t>
  </si>
  <si>
    <t>220960092R</t>
  </si>
  <si>
    <t>Montáž základu chodeckého stožáru vč. betonu + montáž chodeckého stořáru na základ</t>
  </si>
  <si>
    <t>1153821972</t>
  </si>
  <si>
    <t>210204011</t>
  </si>
  <si>
    <t>Montáž stožárů osvětlení ocelových samostatně stojících délky do 12 m</t>
  </si>
  <si>
    <t>-440509068</t>
  </si>
  <si>
    <t>210204103</t>
  </si>
  <si>
    <t>Montáž výložníků osvětlení jednoramenných sloupových hmotnosti do 35 kg</t>
  </si>
  <si>
    <t>-2095702475</t>
  </si>
  <si>
    <t>210202013</t>
  </si>
  <si>
    <t>Montáž svítidlo výbojkové průmyslové nebo venkovní na výložník</t>
  </si>
  <si>
    <t>1298843555</t>
  </si>
  <si>
    <t>316740691R</t>
  </si>
  <si>
    <t>svorkovnice stožárová (24 pozic)</t>
  </si>
  <si>
    <t>-1203283728</t>
  </si>
  <si>
    <t>220960139R</t>
  </si>
  <si>
    <t>Montáž stožárové svorkovnice</t>
  </si>
  <si>
    <t>930939771</t>
  </si>
  <si>
    <t>316740621R</t>
  </si>
  <si>
    <t>stožárová výzbroj - dvířka</t>
  </si>
  <si>
    <t>-1693435807</t>
  </si>
  <si>
    <t>220111869R</t>
  </si>
  <si>
    <t>Nátěr zemnícího pásku/drátu</t>
  </si>
  <si>
    <t>-2115983557</t>
  </si>
  <si>
    <t>220731519R</t>
  </si>
  <si>
    <t>Montáž uzemění stožárů</t>
  </si>
  <si>
    <t>1669572926</t>
  </si>
  <si>
    <t>220960138R</t>
  </si>
  <si>
    <t>Montáž stožárové výzbroje</t>
  </si>
  <si>
    <t>408956195</t>
  </si>
  <si>
    <t>316740624R</t>
  </si>
  <si>
    <t>těsnící pěna</t>
  </si>
  <si>
    <t>1159874868</t>
  </si>
  <si>
    <t>24642030</t>
  </si>
  <si>
    <t>ředidlo syntetických a olejových nátěrových hmot</t>
  </si>
  <si>
    <t>kg</t>
  </si>
  <si>
    <t>1565012576</t>
  </si>
  <si>
    <t>246215599R</t>
  </si>
  <si>
    <t>barva syntetická vrchní na ocelové konstrukce černá</t>
  </si>
  <si>
    <t>-1311529270</t>
  </si>
  <si>
    <t>316740623R</t>
  </si>
  <si>
    <t>štítek na označení kabelů</t>
  </si>
  <si>
    <t>-200236094</t>
  </si>
  <si>
    <t>220110346</t>
  </si>
  <si>
    <t>Montáž štítku kabelového průběžného</t>
  </si>
  <si>
    <t>1443706057</t>
  </si>
  <si>
    <t>404452568R</t>
  </si>
  <si>
    <t>svorka SR 02</t>
  </si>
  <si>
    <t>-2104476130</t>
  </si>
  <si>
    <t>404452569R</t>
  </si>
  <si>
    <t>svorka SR 03</t>
  </si>
  <si>
    <t>-639454249</t>
  </si>
  <si>
    <t>210220002</t>
  </si>
  <si>
    <t>Montáž uzemňovacích vedení vodičů FeZn pomocí svorek na povrchu drátem nebo lanem do průměru 10 mm</t>
  </si>
  <si>
    <t>-637955455</t>
  </si>
  <si>
    <t>35441073</t>
  </si>
  <si>
    <t>drát D 10mm FeZn</t>
  </si>
  <si>
    <t>128</t>
  </si>
  <si>
    <t>-1343762693</t>
  </si>
  <si>
    <t>460791213</t>
  </si>
  <si>
    <t>Montáž trubek ochranných plastových uložených volně do rýhy ohebných přes 50 do 90 mm</t>
  </si>
  <si>
    <t>151130584</t>
  </si>
  <si>
    <t>34571354</t>
  </si>
  <si>
    <t>trubka elektroinstalační ohebná dvouplášťová korugovaná (chránička) D 75/90mm, HDPE+LDPE</t>
  </si>
  <si>
    <t>1062796343</t>
  </si>
  <si>
    <t>143*1,05 'Přepočtené koeficientem množství</t>
  </si>
  <si>
    <t>210812081</t>
  </si>
  <si>
    <t>Montáž kabelu Cu plného nebo laněného do 1 kV žíly 12x1,5 mm2 (např. CYKY) bez ukončení uloženého volně nebo v liště</t>
  </si>
  <si>
    <t>397663000</t>
  </si>
  <si>
    <t>34111130</t>
  </si>
  <si>
    <t>kabel instalační jádro Cu plné izolace PVC plášť PVC 450/750V (CYKY) 12x1,5mm2</t>
  </si>
  <si>
    <t>204507126</t>
  </si>
  <si>
    <t>Poznámka k položce:_x000d_
CYKY, průměr kabelu 14,6mm</t>
  </si>
  <si>
    <t>83*1,15 'Přepočtené koeficientem množství</t>
  </si>
  <si>
    <t>220300623</t>
  </si>
  <si>
    <t>Ukončení kabelu návěstního nelepicí páskou do 12x1/1,5</t>
  </si>
  <si>
    <t>-2056390432</t>
  </si>
  <si>
    <t>220960401</t>
  </si>
  <si>
    <t>Zjištění průchodnosti kabelu SSZ 12žilového včetně změření izolačního stavu</t>
  </si>
  <si>
    <t>-1716951885</t>
  </si>
  <si>
    <t>210812111</t>
  </si>
  <si>
    <t>Montáž kabelu Cu plného nebo laněného do 1 kV žíly 24x1,5 mm2 (např. CYKY) bez ukončení uloženého volně nebo v liště</t>
  </si>
  <si>
    <t>-12433450</t>
  </si>
  <si>
    <t>34111165</t>
  </si>
  <si>
    <t>kabel instalační jádro Cu plné izolace PVC plášť PVC 450/750V (CYKY) 24x1,5mm2</t>
  </si>
  <si>
    <t>-61507737</t>
  </si>
  <si>
    <t>Poznámka k položce:_x000d_
CYKY, průměr kabelu 20,1mm</t>
  </si>
  <si>
    <t>242*1,15 'Přepočtené koeficientem množství</t>
  </si>
  <si>
    <t>220300625</t>
  </si>
  <si>
    <t>Ukončení kabelu návěstního nelepicí páskou do 24x1/1,5</t>
  </si>
  <si>
    <t>1623218034</t>
  </si>
  <si>
    <t>220960404</t>
  </si>
  <si>
    <t>Zjištění průchodnosti kabelu SSZ 24žilového včetně změření izolačního stavu</t>
  </si>
  <si>
    <t>-144770164</t>
  </si>
  <si>
    <t>210812035</t>
  </si>
  <si>
    <t>Montáž kabelu Cu plného nebo laněného do 1 kV žíly 4x16 mm2 (např. CYKY) bez ukončení uloženého volně nebo v liště</t>
  </si>
  <si>
    <t>334196744</t>
  </si>
  <si>
    <t>34111080</t>
  </si>
  <si>
    <t>kabel instalační jádro Cu plné izolace PVC plášť PVC 450/750V (CYKY) 4x16mm2</t>
  </si>
  <si>
    <t>970344742</t>
  </si>
  <si>
    <t>45*1,15 'Přepočtené koeficientem množství</t>
  </si>
  <si>
    <t>220552561R</t>
  </si>
  <si>
    <t>Drátová forma kabelů do 10 vodičů</t>
  </si>
  <si>
    <t>1084304296</t>
  </si>
  <si>
    <t>220552562R</t>
  </si>
  <si>
    <t>Drátová forma kabelů do 20 vodičů</t>
  </si>
  <si>
    <t>1996917583</t>
  </si>
  <si>
    <t>220552563R</t>
  </si>
  <si>
    <t>Drátová forma kabelů do 30 vodičů</t>
  </si>
  <si>
    <t>-1210236708</t>
  </si>
  <si>
    <t>341111692R</t>
  </si>
  <si>
    <t>Výstražná folie šířka 22 cm červená</t>
  </si>
  <si>
    <t>122</t>
  </si>
  <si>
    <t>220060432R</t>
  </si>
  <si>
    <t>Položení výstražné folie šířky 22 cm</t>
  </si>
  <si>
    <t>2074036932</t>
  </si>
  <si>
    <t>220182022R</t>
  </si>
  <si>
    <t>Uložení mikrotrubky do kabelového lože</t>
  </si>
  <si>
    <t>1611200607</t>
  </si>
  <si>
    <t>R024.1</t>
  </si>
  <si>
    <t>Mikrotrubka pro optické vlákno 14/16</t>
  </si>
  <si>
    <t>-1119282922</t>
  </si>
  <si>
    <t>R025.1</t>
  </si>
  <si>
    <t>Mikrotrubka pro optické vlákno 14/4</t>
  </si>
  <si>
    <t>-1106425217</t>
  </si>
  <si>
    <t>R026.1</t>
  </si>
  <si>
    <t>Mikrotrubka pro optické vlákno 14/8</t>
  </si>
  <si>
    <t>1446670272</t>
  </si>
  <si>
    <t>R027</t>
  </si>
  <si>
    <t>Mikrotrubka pro optické vlákno 14/12</t>
  </si>
  <si>
    <t>1288822805</t>
  </si>
  <si>
    <t>R048</t>
  </si>
  <si>
    <t>koncovka mikrotrubek</t>
  </si>
  <si>
    <t>-624725806</t>
  </si>
  <si>
    <t>R123</t>
  </si>
  <si>
    <t>Montáž koncovky mikrotrubky</t>
  </si>
  <si>
    <t>116951014</t>
  </si>
  <si>
    <t>R028</t>
  </si>
  <si>
    <t>Spojka mikrotrubek pro pro optické vlákno voděodolná</t>
  </si>
  <si>
    <t>134</t>
  </si>
  <si>
    <t>R121</t>
  </si>
  <si>
    <t>Montáž optické spojky</t>
  </si>
  <si>
    <t>-1541317370</t>
  </si>
  <si>
    <t>001</t>
  </si>
  <si>
    <t>Stavebně montážní práce - Kabelové rýhy</t>
  </si>
  <si>
    <t>141721119R</t>
  </si>
  <si>
    <t>Řízený zemní protlak hloubky do 6 m vnějšího průměru do 125 mm v hornině tř 1 až 4</t>
  </si>
  <si>
    <t>249119358</t>
  </si>
  <si>
    <t>25*2 "rameno VA</t>
  </si>
  <si>
    <t>19,5*2 "rameno VC</t>
  </si>
  <si>
    <t>21,5*2 "rameno VE</t>
  </si>
  <si>
    <t>Součet</t>
  </si>
  <si>
    <t>210810027R</t>
  </si>
  <si>
    <t>protažení kabelů chráničkami pod vozovkou - řízený protlak</t>
  </si>
  <si>
    <t>-1617513611</t>
  </si>
  <si>
    <t>25*4 "rameno VA</t>
  </si>
  <si>
    <t>19,5*8 "rameno VC</t>
  </si>
  <si>
    <t>21,5*4 "rameno VE</t>
  </si>
  <si>
    <t>460010023</t>
  </si>
  <si>
    <t>Vytyčení trasy vedení kabelového podzemního v terénu volném</t>
  </si>
  <si>
    <t>km</t>
  </si>
  <si>
    <t>977491786</t>
  </si>
  <si>
    <t>460131113</t>
  </si>
  <si>
    <t>Hloubení nezapažených jam při elektromontážích ručně v hornině tř I skupiny 3</t>
  </si>
  <si>
    <t>953914770</t>
  </si>
  <si>
    <t>0,6*0,6*0,6*1,3*4 "chodecké stožáry</t>
  </si>
  <si>
    <t>0,6*0,6*1,6*1,3*4 "výložníkový stožár (sloup č.1 na stávajícím základu), přesunuté VO</t>
  </si>
  <si>
    <t>460391123</t>
  </si>
  <si>
    <t>Zásyp jam při elektromontážích ručně se zhutněním z hornin třídy I skupiny 3</t>
  </si>
  <si>
    <t>2058801151</t>
  </si>
  <si>
    <t>HL_1*0,3</t>
  </si>
  <si>
    <t>460161152</t>
  </si>
  <si>
    <t>Hloubení kabelových rýh ručně š 35 cm hl 60 cm v hornině tř I skupiny 3</t>
  </si>
  <si>
    <t>-603512079</t>
  </si>
  <si>
    <t>61+45</t>
  </si>
  <si>
    <t>460161252</t>
  </si>
  <si>
    <t>Hloubení kabelových rýh ručně š 50 cm hl 60 cm v hornině tř I skupiny 3</t>
  </si>
  <si>
    <t>-374263502</t>
  </si>
  <si>
    <t>460661111</t>
  </si>
  <si>
    <t>Kabelové lože z písku pro kabely nn bez zakrytí š lože do 35 cm</t>
  </si>
  <si>
    <t>-1247076491</t>
  </si>
  <si>
    <t>66</t>
  </si>
  <si>
    <t>460661112</t>
  </si>
  <si>
    <t>Kabelové lože z písku pro kabely nn bez zakrytí š lože přes 35 do 50 cm</t>
  </si>
  <si>
    <t>1757518572</t>
  </si>
  <si>
    <t>67</t>
  </si>
  <si>
    <t>460431162</t>
  </si>
  <si>
    <t>Zásyp kabelových rýh ručně se zhutněním š 35 cm hl 60 cm z horniny tř I skupiny 3</t>
  </si>
  <si>
    <t>74164153</t>
  </si>
  <si>
    <t>68</t>
  </si>
  <si>
    <t>460431262</t>
  </si>
  <si>
    <t>Zásyp kabelových rýh ručně se zhutněním š 50 cm hl 60 cm z horniny tř I skupiny 3</t>
  </si>
  <si>
    <t>397933047</t>
  </si>
  <si>
    <t>69</t>
  </si>
  <si>
    <t>460600023</t>
  </si>
  <si>
    <t>Vodorovné přemístění horniny jakékoliv třídy dopravními prostředky při elektromontážích přes 500 do 1000 m</t>
  </si>
  <si>
    <t>-1394847866</t>
  </si>
  <si>
    <t>0,6*0,6*0,6*4 "chodecké stožáry</t>
  </si>
  <si>
    <t>0,6*0,6*1,6*4 "výložníkový stožár (sloup č.1 na stávajícím základu), přemístěné VO</t>
  </si>
  <si>
    <t>0,2*0,35*HL_2</t>
  </si>
  <si>
    <t>0,2*0,5*HL_3</t>
  </si>
  <si>
    <t>70</t>
  </si>
  <si>
    <t>460600031</t>
  </si>
  <si>
    <t>Příplatek k vodorovnému přemístění horniny dopravními prostředky při elektromontážích za každých dalších i započatých 1000 m</t>
  </si>
  <si>
    <t>-1187218305</t>
  </si>
  <si>
    <t>PREM*9</t>
  </si>
  <si>
    <t>71</t>
  </si>
  <si>
    <t>171251201</t>
  </si>
  <si>
    <t>Uložení sypaniny na skládky nebo meziskládky</t>
  </si>
  <si>
    <t>-1182209565</t>
  </si>
  <si>
    <t>72</t>
  </si>
  <si>
    <t>171201231</t>
  </si>
  <si>
    <t>Poplatek za uložení zeminy a kamení na recyklační skládce (skládkovné) kód odpadu 17 05 04</t>
  </si>
  <si>
    <t>t</t>
  </si>
  <si>
    <t>-189220010</t>
  </si>
  <si>
    <t>PREM*1,8</t>
  </si>
  <si>
    <t>DEM_1</t>
  </si>
  <si>
    <t>Bourani zakladu</t>
  </si>
  <si>
    <t>3,744</t>
  </si>
  <si>
    <t>4 - Demontáže</t>
  </si>
  <si>
    <t>M - Práce a dodávky M - Demontáž</t>
  </si>
  <si>
    <t>Práce a dodávky M - Demontáž</t>
  </si>
  <si>
    <t>218813081</t>
  </si>
  <si>
    <t>Demontáž kabelů Cu plných nebo laněných kulatých do 1 kV žíly 12x1,5 mm2 (např. CYKY) bez odpojení vodičů uložených pevně</t>
  </si>
  <si>
    <t>-130498779</t>
  </si>
  <si>
    <t>218813111</t>
  </si>
  <si>
    <t>Demontáž kabelů Cu plných nebo laněných kulatých do 1 kV žíly 24x1,5 mm2 (např. CYKY) bez odpojení vodičů uložených pevně</t>
  </si>
  <si>
    <t>1895594436</t>
  </si>
  <si>
    <t>218813112</t>
  </si>
  <si>
    <t>Demontáž kabelů Cu plných nebo laněných kulatých do 1 kV žíly 24x2,5 mm2 (např. CYKY) bez odpojení vodičů uložených pevně</t>
  </si>
  <si>
    <t>-355169701</t>
  </si>
  <si>
    <t>218813035</t>
  </si>
  <si>
    <t>Demontáž kabelů Cu plných nebo laněných kulatých do 1 kV žíly 4x16 mm2 (např. CYKY) bez odpojení vodičů uložených pevně</t>
  </si>
  <si>
    <t>-1790408301</t>
  </si>
  <si>
    <t>220111492R</t>
  </si>
  <si>
    <t>Demontáž-drát forma kabelů do 20 vodičů</t>
  </si>
  <si>
    <t>220111493R</t>
  </si>
  <si>
    <t>Demontáž-drát forma kabelů do 30 vodičů</t>
  </si>
  <si>
    <t>220700683R</t>
  </si>
  <si>
    <t>Demontáž jističe 3/20A</t>
  </si>
  <si>
    <t>220700696R</t>
  </si>
  <si>
    <t>Demontáž třmenu návěstidla pro montáž na výložník</t>
  </si>
  <si>
    <t>220700699R</t>
  </si>
  <si>
    <t>Demontáž kabelu ze stořárové svorkovnice</t>
  </si>
  <si>
    <t>228960002</t>
  </si>
  <si>
    <t>Demontáž stožáru nebo sloupku přímého na základovém rámu</t>
  </si>
  <si>
    <t>-1327093065</t>
  </si>
  <si>
    <t>228960003</t>
  </si>
  <si>
    <t>Demontáž stožáru nebo sloupku výložníkového zapušťěného</t>
  </si>
  <si>
    <t>849447080</t>
  </si>
  <si>
    <t>218202013</t>
  </si>
  <si>
    <t>Demontáž svítidla výbojkového průmyslového nebo venkovního z výložníku</t>
  </si>
  <si>
    <t>1585232041</t>
  </si>
  <si>
    <t>218204011</t>
  </si>
  <si>
    <t>Demontáž stožárů osvětlení ocelových samostatně stojících délky do 12 m</t>
  </si>
  <si>
    <t>-91016226</t>
  </si>
  <si>
    <t>218204103</t>
  </si>
  <si>
    <t>Demontáž výložníků osvětlení jednoramenných sloupových hmotnosti do 35 kg</t>
  </si>
  <si>
    <t>1154254966</t>
  </si>
  <si>
    <t>468051121</t>
  </si>
  <si>
    <t>Bourání základu betonového při elektromontážích</t>
  </si>
  <si>
    <t>848060387</t>
  </si>
  <si>
    <t>4*0,6*0,6*1,6 "vyloznikovy sloup</t>
  </si>
  <si>
    <t>1*0,6*0,6*1,6 "sloup VO</t>
  </si>
  <si>
    <t>4*0,6*0,6*0,6 "chodecký</t>
  </si>
  <si>
    <t>469973111</t>
  </si>
  <si>
    <t>Poplatek za uložení na skládce (skládkovné) stavebního odpadu betonového kód odpadu 17 01 01</t>
  </si>
  <si>
    <t>-1218452879</t>
  </si>
  <si>
    <t>DEM_1*2</t>
  </si>
  <si>
    <t>469972111</t>
  </si>
  <si>
    <t>Odvoz suti a vybouraných hmot při elektromontážích do 1 km</t>
  </si>
  <si>
    <t>244630879</t>
  </si>
  <si>
    <t>469972121</t>
  </si>
  <si>
    <t>Příplatek k odvozu suti a vybouraných hmot při elektromontážích za každý další 1 km</t>
  </si>
  <si>
    <t>1307520751</t>
  </si>
  <si>
    <t>DEM_1*2*9</t>
  </si>
  <si>
    <t>228960005</t>
  </si>
  <si>
    <t>Demontáž výložníku ze stožáru</t>
  </si>
  <si>
    <t>315092249</t>
  </si>
  <si>
    <t>228960031</t>
  </si>
  <si>
    <t>Demontáž návěstidla jednokomorového ze stožáru</t>
  </si>
  <si>
    <t>290810557</t>
  </si>
  <si>
    <t>228960032</t>
  </si>
  <si>
    <t>Demontáž návěstidla jednokomorového z výložníku</t>
  </si>
  <si>
    <t>-1000531603</t>
  </si>
  <si>
    <t>228960036</t>
  </si>
  <si>
    <t>Demontáž návěstidla dvoukomorového ze stožáru</t>
  </si>
  <si>
    <t>612628108</t>
  </si>
  <si>
    <t>228960041</t>
  </si>
  <si>
    <t>Demontáž návěstidla tříkomorového ze stožáru</t>
  </si>
  <si>
    <t>1783726570</t>
  </si>
  <si>
    <t>228960044</t>
  </si>
  <si>
    <t>Demontáž návěstidla tříkomorového průměru 300 mm z výložníku</t>
  </si>
  <si>
    <t>-1515730311</t>
  </si>
  <si>
    <t>228960113</t>
  </si>
  <si>
    <t>Demontáž signalizačního zařízení pro nevidomé z návěstidla</t>
  </si>
  <si>
    <t>2105684725</t>
  </si>
  <si>
    <t>228960126</t>
  </si>
  <si>
    <t>Demontáž tlačítka pro chodce na stožár</t>
  </si>
  <si>
    <t>191022283</t>
  </si>
  <si>
    <t>228960134</t>
  </si>
  <si>
    <t>Odpojení stožárové svorkovnice do 34 žil</t>
  </si>
  <si>
    <t>-222407460</t>
  </si>
  <si>
    <t>228960182</t>
  </si>
  <si>
    <t>Demontáž řadiče přes šest světelných skupin</t>
  </si>
  <si>
    <t>499213820</t>
  </si>
  <si>
    <t>F001</t>
  </si>
  <si>
    <t>10,5</t>
  </si>
  <si>
    <t>KS_CH_DL</t>
  </si>
  <si>
    <t>KONSTRUKCE PLOCH PRO PĚŠÍ ZE ZÁMKOVÉ DLAŽBY</t>
  </si>
  <si>
    <t>m2</t>
  </si>
  <si>
    <t>367,5</t>
  </si>
  <si>
    <t>KS_Z</t>
  </si>
  <si>
    <t>NÁVRH KONSTRUKCE PLOCH PRO SADOVÉ ÚPRAVY</t>
  </si>
  <si>
    <t>5,5</t>
  </si>
  <si>
    <t>6 - Vrchní vrstvy</t>
  </si>
  <si>
    <t>9 - Ostatní konstrukce a práce, bourání</t>
  </si>
  <si>
    <t xml:space="preserve">    46-M - Zemní práce při extr.mont.pracích</t>
  </si>
  <si>
    <t>Ostatní konstrukce a práce, bourání</t>
  </si>
  <si>
    <t>966006251</t>
  </si>
  <si>
    <t>Odstranění zábrany parkovací zabetonovaného sloupku v do 800 mm</t>
  </si>
  <si>
    <t>46-M</t>
  </si>
  <si>
    <t>Zemní práce při extr.mont.pracích</t>
  </si>
  <si>
    <t>460021111</t>
  </si>
  <si>
    <t>Sejmutí ornice při elektromontážích ručně tl vrstvy do 20 cm</t>
  </si>
  <si>
    <t>460341113</t>
  </si>
  <si>
    <t xml:space="preserve">"přebytečná ornice" </t>
  </si>
  <si>
    <t>F001*0,1</t>
  </si>
  <si>
    <t>460341121</t>
  </si>
  <si>
    <t>460361121</t>
  </si>
  <si>
    <t>Poplatek za uložení zeminy na recyklační skládce (skládkovné) kód odpadu 17 05 04</t>
  </si>
  <si>
    <t>F001*0,1*1,9</t>
  </si>
  <si>
    <t>460541112</t>
  </si>
  <si>
    <t>Úprava pláně při elektromontážích strojně v hornině třídy těžitelnosti I skupiny 1 až 3 se zhutněním</t>
  </si>
  <si>
    <t>460551111</t>
  </si>
  <si>
    <t>Rozprostření a urovnání ornice při elektromotážích ručně tl vrstvy do 20 cm</t>
  </si>
  <si>
    <t>460581121</t>
  </si>
  <si>
    <t>Zatravnění včetně zalití vodou na rovině</t>
  </si>
  <si>
    <t>460881612</t>
  </si>
  <si>
    <t>Kladení dlažby z dlaždic betonových tvarovaných a zámkových do lože z kameniva těženého při elektromontážích</t>
  </si>
  <si>
    <t>59245006</t>
  </si>
  <si>
    <t>dlažba pro nevidomé betonová 200x100mm tl 60mm barevná</t>
  </si>
  <si>
    <t>59245018</t>
  </si>
  <si>
    <t>dlažba skladebná betonová 200x100mm tl 60mm přírodní</t>
  </si>
  <si>
    <t>KS_CH_DL*1,03</t>
  </si>
  <si>
    <t>460891121</t>
  </si>
  <si>
    <t>Osazení betonového obrubníku silničního ležatého do betonu při elektromontážích</t>
  </si>
  <si>
    <t>"snížení obrubníku u přesunu popelnic" 2,5</t>
  </si>
  <si>
    <t>468011122</t>
  </si>
  <si>
    <t>Odstranění podkladu nebo krytu komunikace při elektromontážích z kameniva drceného tl přes 10 do 20 cm</t>
  </si>
  <si>
    <t>468021221</t>
  </si>
  <si>
    <t>Rozebrání dlažeb při elektromontážích ručně z dlaždic zámkových do písku spáry nezalité</t>
  </si>
  <si>
    <t>468031121</t>
  </si>
  <si>
    <t>Vytrhání obrub při elektromontážích ležatých silničních s odhozením nebo naložením na dopravní prostředek</t>
  </si>
  <si>
    <t>73,747*19 "Přepočtené koeficientem množství</t>
  </si>
  <si>
    <t>469973124</t>
  </si>
  <si>
    <t>Poplatek za uložení na recyklační skládce (skládkovné) odpadu směsného stavebního a demoličního kód odpadu 17 09 04</t>
  </si>
  <si>
    <t>469981111</t>
  </si>
  <si>
    <t>Přesun hmot pro pomocné stavební práce při elektromotážích</t>
  </si>
  <si>
    <t>469981211</t>
  </si>
  <si>
    <t>Příplatek k přesunu hmot pro pomocné stavební práce při elektromotážích ZKD 1000 m</t>
  </si>
  <si>
    <t>30,908*19 "Přepočtené koeficientem množství</t>
  </si>
  <si>
    <t>7 - Dopravní značení</t>
  </si>
  <si>
    <t>HSV - Práce a dodávky HSV</t>
  </si>
  <si>
    <t xml:space="preserve">    9 - Ostatní konstrukce a práce, bourání</t>
  </si>
  <si>
    <t>HSV</t>
  </si>
  <si>
    <t>Práce a dodávky HSV</t>
  </si>
  <si>
    <t>914111111</t>
  </si>
  <si>
    <t>Montáž svislé dopravní značky do velikosti 1 m2 objímkami na sloupek nebo konzolu</t>
  </si>
  <si>
    <t>40445611</t>
  </si>
  <si>
    <t>značky upravující přednost P2, P3, P8 500mm</t>
  </si>
  <si>
    <t>1156905814</t>
  </si>
  <si>
    <t>40445608</t>
  </si>
  <si>
    <t>značky upravující přednost P1, P4 700mm</t>
  </si>
  <si>
    <t>2146996385</t>
  </si>
  <si>
    <t>40445615</t>
  </si>
  <si>
    <t>značky upravující přednost P6 700mm</t>
  </si>
  <si>
    <t>-909663341</t>
  </si>
  <si>
    <t>40445647</t>
  </si>
  <si>
    <t>dodatkové tabulky E1, E2a,b , E6, E9, E10 E12c, E17 500x500mm</t>
  </si>
  <si>
    <t>-1653234310</t>
  </si>
  <si>
    <t>40445254</t>
  </si>
  <si>
    <t>víčko plastové na sloupek D 70mm</t>
  </si>
  <si>
    <t>40445257</t>
  </si>
  <si>
    <t>svorka upínací na sloupek D 70mm</t>
  </si>
  <si>
    <t>915111112</t>
  </si>
  <si>
    <t>Vodorovné dopravní značení dělící čáry souvislé š 125 mm retroreflexní bílá barva</t>
  </si>
  <si>
    <t>1408177028</t>
  </si>
  <si>
    <t>915131112</t>
  </si>
  <si>
    <t>Vodorovné dopravní značení přechody pro chodce, šipky, symboly retroreflexní bílá barva</t>
  </si>
  <si>
    <t>1726838311</t>
  </si>
  <si>
    <t>10,5*0,5 "stopčáry</t>
  </si>
  <si>
    <t>9,5*3+10*3+10,5*3 "přechod</t>
  </si>
  <si>
    <t>915321115</t>
  </si>
  <si>
    <t>Předformátované vodorovné dopravní značení vodící pás pro slabozraké</t>
  </si>
  <si>
    <t>1327307451</t>
  </si>
  <si>
    <t xml:space="preserve">9,5+10+10,5 </t>
  </si>
  <si>
    <t>915611111</t>
  </si>
  <si>
    <t>Předznačení vodorovného liniového značení</t>
  </si>
  <si>
    <t>915621111</t>
  </si>
  <si>
    <t>Předznačení vodorovného plošného značení</t>
  </si>
  <si>
    <t>938909311</t>
  </si>
  <si>
    <t>Čištění vozovek metením strojně podkladu nebo krytu betonového nebo živičného</t>
  </si>
  <si>
    <t xml:space="preserve">9,5*3+10*3+10,5*3  "přechod</t>
  </si>
  <si>
    <t>966006211</t>
  </si>
  <si>
    <t>Odstranění svislých dopravních značek ze sloupů, sloupků nebo konzol</t>
  </si>
  <si>
    <t>966006132</t>
  </si>
  <si>
    <t>Odstranění značek dopravních nebo orientačních se sloupky s betonovými patkami</t>
  </si>
  <si>
    <t>-1741686934</t>
  </si>
  <si>
    <t>966007111</t>
  </si>
  <si>
    <t>Odstranění vodorovného značení frézováním barvy z čáry š do 125 mm</t>
  </si>
  <si>
    <t>-743403285</t>
  </si>
  <si>
    <t>966007113</t>
  </si>
  <si>
    <t>Odstranění vodorovného značení frézováním barvy z plochy</t>
  </si>
  <si>
    <t>447605961</t>
  </si>
  <si>
    <t>13*0,5 "stopčáry</t>
  </si>
  <si>
    <t>1*5*5 "šipky</t>
  </si>
  <si>
    <t>SEZNAM FIGUR</t>
  </si>
  <si>
    <t>Výměra</t>
  </si>
  <si>
    <t>F_001</t>
  </si>
  <si>
    <t>Mikroprocesorový řadič včetně SW</t>
  </si>
  <si>
    <t>595000 "Mikroprocesorový řadič včetně SW</t>
  </si>
  <si>
    <t>10670 "Základ řadiče</t>
  </si>
  <si>
    <t>979 "Zemnící souprava řadiče</t>
  </si>
  <si>
    <t>6534 "Radiohodiny DCF</t>
  </si>
  <si>
    <t>463 "Uzemnění řadičové skříně</t>
  </si>
  <si>
    <t>7000 "Montáž mikroprocesorového řadiče</t>
  </si>
  <si>
    <t>5555 "Montáž základu řadiče vč dodání betonu</t>
  </si>
  <si>
    <t>Použití figury:</t>
  </si>
  <si>
    <t>357+10,5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</si>
</sst>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KT05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240430_PDPS_Tyršova - Podbranská - Vrbova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Klatovy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Klatovy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SWARCO Traffic CZ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Ostatní náklady'!J30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'1 - Ostatní náklady'!P122</f>
        <v>0</v>
      </c>
      <c r="AV95" s="128">
        <f>'1 - Ostatní náklady'!J33</f>
        <v>0</v>
      </c>
      <c r="AW95" s="128">
        <f>'1 - Ostatní náklady'!J34</f>
        <v>0</v>
      </c>
      <c r="AX95" s="128">
        <f>'1 - Ostatní náklady'!J35</f>
        <v>0</v>
      </c>
      <c r="AY95" s="128">
        <f>'1 - Ostatní náklady'!J36</f>
        <v>0</v>
      </c>
      <c r="AZ95" s="128">
        <f>'1 - Ostatní náklady'!F33</f>
        <v>0</v>
      </c>
      <c r="BA95" s="128">
        <f>'1 - Ostatní náklady'!F34</f>
        <v>0</v>
      </c>
      <c r="BB95" s="128">
        <f>'1 - Ostatní náklady'!F35</f>
        <v>0</v>
      </c>
      <c r="BC95" s="128">
        <f>'1 - Ostatní náklady'!F36</f>
        <v>0</v>
      </c>
      <c r="BD95" s="130">
        <f>'1 - Ostatní náklady'!F37</f>
        <v>0</v>
      </c>
      <c r="BE95" s="7"/>
      <c r="BT95" s="131" t="s">
        <v>83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82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Technologie SSZ + montáž'!J30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'2 - Technologie SSZ + montáž'!P122</f>
        <v>0</v>
      </c>
      <c r="AV96" s="128">
        <f>'2 - Technologie SSZ + montáž'!J33</f>
        <v>0</v>
      </c>
      <c r="AW96" s="128">
        <f>'2 - Technologie SSZ + montáž'!J34</f>
        <v>0</v>
      </c>
      <c r="AX96" s="128">
        <f>'2 - Technologie SSZ + montáž'!J35</f>
        <v>0</v>
      </c>
      <c r="AY96" s="128">
        <f>'2 - Technologie SSZ + montáž'!J36</f>
        <v>0</v>
      </c>
      <c r="AZ96" s="128">
        <f>'2 - Technologie SSZ + montáž'!F33</f>
        <v>0</v>
      </c>
      <c r="BA96" s="128">
        <f>'2 - Technologie SSZ + montáž'!F34</f>
        <v>0</v>
      </c>
      <c r="BB96" s="128">
        <f>'2 - Technologie SSZ + montáž'!F35</f>
        <v>0</v>
      </c>
      <c r="BC96" s="128">
        <f>'2 - Technologie SSZ + montáž'!F36</f>
        <v>0</v>
      </c>
      <c r="BD96" s="130">
        <f>'2 - Technologie SSZ + montáž'!F37</f>
        <v>0</v>
      </c>
      <c r="BE96" s="7"/>
      <c r="BT96" s="131" t="s">
        <v>83</v>
      </c>
      <c r="BV96" s="131" t="s">
        <v>80</v>
      </c>
      <c r="BW96" s="131" t="s">
        <v>89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82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'3 - Kabeláž'!J30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'3 - Kabeláž'!P122</f>
        <v>0</v>
      </c>
      <c r="AV97" s="128">
        <f>'3 - Kabeláž'!J33</f>
        <v>0</v>
      </c>
      <c r="AW97" s="128">
        <f>'3 - Kabeláž'!J34</f>
        <v>0</v>
      </c>
      <c r="AX97" s="128">
        <f>'3 - Kabeláž'!J35</f>
        <v>0</v>
      </c>
      <c r="AY97" s="128">
        <f>'3 - Kabeláž'!J36</f>
        <v>0</v>
      </c>
      <c r="AZ97" s="128">
        <f>'3 - Kabeláž'!F33</f>
        <v>0</v>
      </c>
      <c r="BA97" s="128">
        <f>'3 - Kabeláž'!F34</f>
        <v>0</v>
      </c>
      <c r="BB97" s="128">
        <f>'3 - Kabeláž'!F35</f>
        <v>0</v>
      </c>
      <c r="BC97" s="128">
        <f>'3 - Kabeláž'!F36</f>
        <v>0</v>
      </c>
      <c r="BD97" s="130">
        <f>'3 - Kabeláž'!F37</f>
        <v>0</v>
      </c>
      <c r="BE97" s="7"/>
      <c r="BT97" s="131" t="s">
        <v>83</v>
      </c>
      <c r="BV97" s="131" t="s">
        <v>80</v>
      </c>
      <c r="BW97" s="131" t="s">
        <v>92</v>
      </c>
      <c r="BX97" s="131" t="s">
        <v>5</v>
      </c>
      <c r="CL97" s="131" t="s">
        <v>1</v>
      </c>
      <c r="CM97" s="131" t="s">
        <v>87</v>
      </c>
    </row>
    <row r="98" s="7" customFormat="1" ht="16.5" customHeight="1">
      <c r="A98" s="119" t="s">
        <v>82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'4 - Demontáže'!J30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'4 - Demontáže'!P119</f>
        <v>0</v>
      </c>
      <c r="AV98" s="128">
        <f>'4 - Demontáže'!J33</f>
        <v>0</v>
      </c>
      <c r="AW98" s="128">
        <f>'4 - Demontáže'!J34</f>
        <v>0</v>
      </c>
      <c r="AX98" s="128">
        <f>'4 - Demontáže'!J35</f>
        <v>0</v>
      </c>
      <c r="AY98" s="128">
        <f>'4 - Demontáže'!J36</f>
        <v>0</v>
      </c>
      <c r="AZ98" s="128">
        <f>'4 - Demontáže'!F33</f>
        <v>0</v>
      </c>
      <c r="BA98" s="128">
        <f>'4 - Demontáže'!F34</f>
        <v>0</v>
      </c>
      <c r="BB98" s="128">
        <f>'4 - Demontáže'!F35</f>
        <v>0</v>
      </c>
      <c r="BC98" s="128">
        <f>'4 - Demontáže'!F36</f>
        <v>0</v>
      </c>
      <c r="BD98" s="130">
        <f>'4 - Demontáže'!F37</f>
        <v>0</v>
      </c>
      <c r="BE98" s="7"/>
      <c r="BT98" s="131" t="s">
        <v>83</v>
      </c>
      <c r="BV98" s="131" t="s">
        <v>80</v>
      </c>
      <c r="BW98" s="131" t="s">
        <v>95</v>
      </c>
      <c r="BX98" s="131" t="s">
        <v>5</v>
      </c>
      <c r="CL98" s="131" t="s">
        <v>1</v>
      </c>
      <c r="CM98" s="131" t="s">
        <v>87</v>
      </c>
    </row>
    <row r="99" s="7" customFormat="1" ht="16.5" customHeight="1">
      <c r="A99" s="119" t="s">
        <v>82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'6 - Vrchní vrstvy'!J30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'6 - Vrchní vrstvy'!P119</f>
        <v>0</v>
      </c>
      <c r="AV99" s="128">
        <f>'6 - Vrchní vrstvy'!J33</f>
        <v>0</v>
      </c>
      <c r="AW99" s="128">
        <f>'6 - Vrchní vrstvy'!J34</f>
        <v>0</v>
      </c>
      <c r="AX99" s="128">
        <f>'6 - Vrchní vrstvy'!J35</f>
        <v>0</v>
      </c>
      <c r="AY99" s="128">
        <f>'6 - Vrchní vrstvy'!J36</f>
        <v>0</v>
      </c>
      <c r="AZ99" s="128">
        <f>'6 - Vrchní vrstvy'!F33</f>
        <v>0</v>
      </c>
      <c r="BA99" s="128">
        <f>'6 - Vrchní vrstvy'!F34</f>
        <v>0</v>
      </c>
      <c r="BB99" s="128">
        <f>'6 - Vrchní vrstvy'!F35</f>
        <v>0</v>
      </c>
      <c r="BC99" s="128">
        <f>'6 - Vrchní vrstvy'!F36</f>
        <v>0</v>
      </c>
      <c r="BD99" s="130">
        <f>'6 - Vrchní vrstvy'!F37</f>
        <v>0</v>
      </c>
      <c r="BE99" s="7"/>
      <c r="BT99" s="131" t="s">
        <v>83</v>
      </c>
      <c r="BV99" s="131" t="s">
        <v>80</v>
      </c>
      <c r="BW99" s="131" t="s">
        <v>98</v>
      </c>
      <c r="BX99" s="131" t="s">
        <v>5</v>
      </c>
      <c r="CL99" s="131" t="s">
        <v>1</v>
      </c>
      <c r="CM99" s="131" t="s">
        <v>87</v>
      </c>
    </row>
    <row r="100" s="7" customFormat="1" ht="16.5" customHeight="1">
      <c r="A100" s="119" t="s">
        <v>82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'7 - Dopravní značení'!J30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32">
        <v>0</v>
      </c>
      <c r="AT100" s="133">
        <f>ROUND(SUM(AV100:AW100),2)</f>
        <v>0</v>
      </c>
      <c r="AU100" s="134">
        <f>'7 - Dopravní značení'!P118</f>
        <v>0</v>
      </c>
      <c r="AV100" s="133">
        <f>'7 - Dopravní značení'!J33</f>
        <v>0</v>
      </c>
      <c r="AW100" s="133">
        <f>'7 - Dopravní značení'!J34</f>
        <v>0</v>
      </c>
      <c r="AX100" s="133">
        <f>'7 - Dopravní značení'!J35</f>
        <v>0</v>
      </c>
      <c r="AY100" s="133">
        <f>'7 - Dopravní značení'!J36</f>
        <v>0</v>
      </c>
      <c r="AZ100" s="133">
        <f>'7 - Dopravní značení'!F33</f>
        <v>0</v>
      </c>
      <c r="BA100" s="133">
        <f>'7 - Dopravní značení'!F34</f>
        <v>0</v>
      </c>
      <c r="BB100" s="133">
        <f>'7 - Dopravní značení'!F35</f>
        <v>0</v>
      </c>
      <c r="BC100" s="133">
        <f>'7 - Dopravní značení'!F36</f>
        <v>0</v>
      </c>
      <c r="BD100" s="135">
        <f>'7 - Dopravní značení'!F37</f>
        <v>0</v>
      </c>
      <c r="BE100" s="7"/>
      <c r="BT100" s="131" t="s">
        <v>83</v>
      </c>
      <c r="BV100" s="131" t="s">
        <v>80</v>
      </c>
      <c r="BW100" s="131" t="s">
        <v>101</v>
      </c>
      <c r="BX100" s="131" t="s">
        <v>5</v>
      </c>
      <c r="CL100" s="131" t="s">
        <v>1</v>
      </c>
      <c r="CM100" s="131" t="s">
        <v>87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YUtLSbHyMseMX5a6ReSSJ/2/8UulSWkoeUQk9IPCBD604HUJtkeEB3qjX8/qSqRPiY5BTuD/kDVayCHRYWNPew==" hashValue="XFo/5pnxQUVnLqA5VU4l5LABtgOm43ZJdjk+SIa2DSchnCeaCtY8gddpU5L701wiy8h8EfhWgolrII+GVVXKxg==" algorithmName="SHA-512" password="C43E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Ostatní náklady'!C2" display="/"/>
    <hyperlink ref="A96" location="'2 - Technologie SSZ + montáž'!C2" display="/"/>
    <hyperlink ref="A97" location="'3 - Kabeláž'!C2" display="/"/>
    <hyperlink ref="A98" location="'4 - Demontáže'!C2" display="/"/>
    <hyperlink ref="A99" location="'6 - Vrchní vrstvy'!C2" display="/"/>
    <hyperlink ref="A100" location="'7 - Dopravní znač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240430_PDPS_Tyršova - Podbranská - Vrbova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00255661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Klatovy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25680595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SWARCO Traffic CZ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ROUND((SUM(BE122:BE143)),  2)</f>
        <v>0</v>
      </c>
      <c r="G33" s="38"/>
      <c r="H33" s="38"/>
      <c r="I33" s="155">
        <v>0.20999999999999999</v>
      </c>
      <c r="J33" s="154">
        <f>ROUND(((SUM(BE122:BE143))*I33),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ROUND((SUM(BF122:BF143)),  2)</f>
        <v>0</v>
      </c>
      <c r="G34" s="38"/>
      <c r="H34" s="38"/>
      <c r="I34" s="155">
        <v>0.12</v>
      </c>
      <c r="J34" s="154">
        <f>ROUND(((SUM(BF122:BF143))*I34),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ROUND((SUM(BG122:BG143)),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ROUND((SUM(BH122:BH143)),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ROUND((SUM(BI122:BI143)),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240430_PDPS_Tyršova - Podbranská - Vrbova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Klatovy</v>
      </c>
      <c r="G91" s="40"/>
      <c r="H91" s="40"/>
      <c r="I91" s="32" t="s">
        <v>31</v>
      </c>
      <c r="J91" s="36" t="str">
        <f>E21</f>
        <v>SWARCO Traffic CZ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112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113</v>
      </c>
      <c r="E100" s="188"/>
      <c r="F100" s="188"/>
      <c r="G100" s="188"/>
      <c r="H100" s="188"/>
      <c r="I100" s="188"/>
      <c r="J100" s="189">
        <f>J135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114</v>
      </c>
      <c r="E101" s="188"/>
      <c r="F101" s="188"/>
      <c r="G101" s="188"/>
      <c r="H101" s="188"/>
      <c r="I101" s="188"/>
      <c r="J101" s="189">
        <f>J138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115</v>
      </c>
      <c r="E102" s="188"/>
      <c r="F102" s="188"/>
      <c r="G102" s="188"/>
      <c r="H102" s="188"/>
      <c r="I102" s="188"/>
      <c r="J102" s="189">
        <f>J140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240430_PDPS_Tyršova - Podbranská - Vrbova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1 -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30. 4. 2024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Město Klatovy</v>
      </c>
      <c r="G118" s="40"/>
      <c r="H118" s="40"/>
      <c r="I118" s="32" t="s">
        <v>31</v>
      </c>
      <c r="J118" s="36" t="str">
        <f>E21</f>
        <v>SWARCO Traffic CZ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117</v>
      </c>
      <c r="D121" s="194" t="s">
        <v>63</v>
      </c>
      <c r="E121" s="194" t="s">
        <v>59</v>
      </c>
      <c r="F121" s="194" t="s">
        <v>60</v>
      </c>
      <c r="G121" s="194" t="s">
        <v>118</v>
      </c>
      <c r="H121" s="194" t="s">
        <v>119</v>
      </c>
      <c r="I121" s="194" t="s">
        <v>120</v>
      </c>
      <c r="J121" s="195" t="s">
        <v>107</v>
      </c>
      <c r="K121" s="196" t="s">
        <v>121</v>
      </c>
      <c r="L121" s="197"/>
      <c r="M121" s="100" t="s">
        <v>1</v>
      </c>
      <c r="N121" s="101" t="s">
        <v>42</v>
      </c>
      <c r="O121" s="101" t="s">
        <v>122</v>
      </c>
      <c r="P121" s="101" t="s">
        <v>123</v>
      </c>
      <c r="Q121" s="101" t="s">
        <v>124</v>
      </c>
      <c r="R121" s="101" t="s">
        <v>125</v>
      </c>
      <c r="S121" s="101" t="s">
        <v>126</v>
      </c>
      <c r="T121" s="102" t="s">
        <v>127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128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109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129</v>
      </c>
      <c r="F123" s="206" t="s">
        <v>130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P124+P131+P135+P138+P140</f>
        <v>0</v>
      </c>
      <c r="Q123" s="211"/>
      <c r="R123" s="212">
        <f>R124+R131+R135+R138+R140</f>
        <v>0</v>
      </c>
      <c r="S123" s="211"/>
      <c r="T123" s="213">
        <f>T124+T131+T135+T138+T140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131</v>
      </c>
      <c r="AT123" s="215" t="s">
        <v>77</v>
      </c>
      <c r="AU123" s="215" t="s">
        <v>78</v>
      </c>
      <c r="AY123" s="214" t="s">
        <v>132</v>
      </c>
      <c r="BK123" s="216">
        <f>BK124+BK131+BK135+BK138+BK140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133</v>
      </c>
      <c r="F124" s="217" t="s">
        <v>134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SUM(P125:P130)</f>
        <v>0</v>
      </c>
      <c r="Q124" s="211"/>
      <c r="R124" s="212">
        <f>SUM(R125:R130)</f>
        <v>0</v>
      </c>
      <c r="S124" s="211"/>
      <c r="T124" s="213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131</v>
      </c>
      <c r="AT124" s="215" t="s">
        <v>77</v>
      </c>
      <c r="AU124" s="215" t="s">
        <v>83</v>
      </c>
      <c r="AY124" s="214" t="s">
        <v>132</v>
      </c>
      <c r="BK124" s="216">
        <f>SUM(BK125:BK130)</f>
        <v>0</v>
      </c>
    </row>
    <row r="125" s="2" customFormat="1" ht="16.5" customHeight="1">
      <c r="A125" s="38"/>
      <c r="B125" s="39"/>
      <c r="C125" s="219" t="s">
        <v>83</v>
      </c>
      <c r="D125" s="219" t="s">
        <v>135</v>
      </c>
      <c r="E125" s="220" t="s">
        <v>136</v>
      </c>
      <c r="F125" s="221" t="s">
        <v>137</v>
      </c>
      <c r="G125" s="222" t="s">
        <v>138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43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93</v>
      </c>
      <c r="AT125" s="231" t="s">
        <v>135</v>
      </c>
      <c r="AU125" s="231" t="s">
        <v>87</v>
      </c>
      <c r="AY125" s="17" t="s">
        <v>132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83</v>
      </c>
      <c r="BK125" s="232">
        <f>ROUND(I125*H125,2)</f>
        <v>0</v>
      </c>
      <c r="BL125" s="17" t="s">
        <v>93</v>
      </c>
      <c r="BM125" s="231" t="s">
        <v>87</v>
      </c>
    </row>
    <row r="126" s="2" customFormat="1" ht="33" customHeight="1">
      <c r="A126" s="38"/>
      <c r="B126" s="39"/>
      <c r="C126" s="219" t="s">
        <v>87</v>
      </c>
      <c r="D126" s="219" t="s">
        <v>135</v>
      </c>
      <c r="E126" s="220" t="s">
        <v>139</v>
      </c>
      <c r="F126" s="221" t="s">
        <v>140</v>
      </c>
      <c r="G126" s="222" t="s">
        <v>138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43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93</v>
      </c>
      <c r="AT126" s="231" t="s">
        <v>135</v>
      </c>
      <c r="AU126" s="231" t="s">
        <v>87</v>
      </c>
      <c r="AY126" s="17" t="s">
        <v>132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83</v>
      </c>
      <c r="BK126" s="232">
        <f>ROUND(I126*H126,2)</f>
        <v>0</v>
      </c>
      <c r="BL126" s="17" t="s">
        <v>93</v>
      </c>
      <c r="BM126" s="231" t="s">
        <v>93</v>
      </c>
    </row>
    <row r="127" s="2" customFormat="1" ht="24.15" customHeight="1">
      <c r="A127" s="38"/>
      <c r="B127" s="39"/>
      <c r="C127" s="219" t="s">
        <v>90</v>
      </c>
      <c r="D127" s="219" t="s">
        <v>135</v>
      </c>
      <c r="E127" s="220" t="s">
        <v>141</v>
      </c>
      <c r="F127" s="221" t="s">
        <v>142</v>
      </c>
      <c r="G127" s="222" t="s">
        <v>138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93</v>
      </c>
      <c r="AT127" s="231" t="s">
        <v>135</v>
      </c>
      <c r="AU127" s="231" t="s">
        <v>87</v>
      </c>
      <c r="AY127" s="17" t="s">
        <v>132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83</v>
      </c>
      <c r="BK127" s="232">
        <f>ROUND(I127*H127,2)</f>
        <v>0</v>
      </c>
      <c r="BL127" s="17" t="s">
        <v>93</v>
      </c>
      <c r="BM127" s="231" t="s">
        <v>143</v>
      </c>
    </row>
    <row r="128" s="2" customFormat="1" ht="24.15" customHeight="1">
      <c r="A128" s="38"/>
      <c r="B128" s="39"/>
      <c r="C128" s="219" t="s">
        <v>93</v>
      </c>
      <c r="D128" s="219" t="s">
        <v>135</v>
      </c>
      <c r="E128" s="220" t="s">
        <v>144</v>
      </c>
      <c r="F128" s="221" t="s">
        <v>145</v>
      </c>
      <c r="G128" s="222" t="s">
        <v>138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93</v>
      </c>
      <c r="AT128" s="231" t="s">
        <v>135</v>
      </c>
      <c r="AU128" s="231" t="s">
        <v>87</v>
      </c>
      <c r="AY128" s="17" t="s">
        <v>132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83</v>
      </c>
      <c r="BK128" s="232">
        <f>ROUND(I128*H128,2)</f>
        <v>0</v>
      </c>
      <c r="BL128" s="17" t="s">
        <v>93</v>
      </c>
      <c r="BM128" s="231" t="s">
        <v>8</v>
      </c>
    </row>
    <row r="129" s="2" customFormat="1" ht="24.15" customHeight="1">
      <c r="A129" s="38"/>
      <c r="B129" s="39"/>
      <c r="C129" s="219" t="s">
        <v>131</v>
      </c>
      <c r="D129" s="219" t="s">
        <v>135</v>
      </c>
      <c r="E129" s="220" t="s">
        <v>146</v>
      </c>
      <c r="F129" s="221" t="s">
        <v>147</v>
      </c>
      <c r="G129" s="222" t="s">
        <v>138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93</v>
      </c>
      <c r="AT129" s="231" t="s">
        <v>135</v>
      </c>
      <c r="AU129" s="231" t="s">
        <v>87</v>
      </c>
      <c r="AY129" s="17" t="s">
        <v>132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93</v>
      </c>
      <c r="BM129" s="231" t="s">
        <v>148</v>
      </c>
    </row>
    <row r="130" s="2" customFormat="1" ht="16.5" customHeight="1">
      <c r="A130" s="38"/>
      <c r="B130" s="39"/>
      <c r="C130" s="219" t="s">
        <v>96</v>
      </c>
      <c r="D130" s="219" t="s">
        <v>135</v>
      </c>
      <c r="E130" s="220" t="s">
        <v>149</v>
      </c>
      <c r="F130" s="221" t="s">
        <v>150</v>
      </c>
      <c r="G130" s="222" t="s">
        <v>138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93</v>
      </c>
      <c r="AT130" s="231" t="s">
        <v>135</v>
      </c>
      <c r="AU130" s="231" t="s">
        <v>87</v>
      </c>
      <c r="AY130" s="17" t="s">
        <v>132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83</v>
      </c>
      <c r="BK130" s="232">
        <f>ROUND(I130*H130,2)</f>
        <v>0</v>
      </c>
      <c r="BL130" s="17" t="s">
        <v>93</v>
      </c>
      <c r="BM130" s="231" t="s">
        <v>151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152</v>
      </c>
      <c r="F131" s="217" t="s">
        <v>153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SUM(P132:P134)</f>
        <v>0</v>
      </c>
      <c r="Q131" s="211"/>
      <c r="R131" s="212">
        <f>SUM(R132:R134)</f>
        <v>0</v>
      </c>
      <c r="S131" s="211"/>
      <c r="T131" s="213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131</v>
      </c>
      <c r="AT131" s="215" t="s">
        <v>77</v>
      </c>
      <c r="AU131" s="215" t="s">
        <v>83</v>
      </c>
      <c r="AY131" s="214" t="s">
        <v>132</v>
      </c>
      <c r="BK131" s="216">
        <f>SUM(BK132:BK134)</f>
        <v>0</v>
      </c>
    </row>
    <row r="132" s="2" customFormat="1" ht="16.5" customHeight="1">
      <c r="A132" s="38"/>
      <c r="B132" s="39"/>
      <c r="C132" s="219" t="s">
        <v>99</v>
      </c>
      <c r="D132" s="219" t="s">
        <v>135</v>
      </c>
      <c r="E132" s="220" t="s">
        <v>154</v>
      </c>
      <c r="F132" s="221" t="s">
        <v>155</v>
      </c>
      <c r="G132" s="222" t="s">
        <v>138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93</v>
      </c>
      <c r="AT132" s="231" t="s">
        <v>135</v>
      </c>
      <c r="AU132" s="231" t="s">
        <v>87</v>
      </c>
      <c r="AY132" s="17" t="s">
        <v>132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83</v>
      </c>
      <c r="BK132" s="232">
        <f>ROUND(I132*H132,2)</f>
        <v>0</v>
      </c>
      <c r="BL132" s="17" t="s">
        <v>93</v>
      </c>
      <c r="BM132" s="231" t="s">
        <v>156</v>
      </c>
    </row>
    <row r="133" s="2" customFormat="1" ht="16.5" customHeight="1">
      <c r="A133" s="38"/>
      <c r="B133" s="39"/>
      <c r="C133" s="219" t="s">
        <v>157</v>
      </c>
      <c r="D133" s="219" t="s">
        <v>135</v>
      </c>
      <c r="E133" s="220" t="s">
        <v>158</v>
      </c>
      <c r="F133" s="221" t="s">
        <v>159</v>
      </c>
      <c r="G133" s="222" t="s">
        <v>138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93</v>
      </c>
      <c r="AT133" s="231" t="s">
        <v>135</v>
      </c>
      <c r="AU133" s="231" t="s">
        <v>87</v>
      </c>
      <c r="AY133" s="17" t="s">
        <v>132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83</v>
      </c>
      <c r="BK133" s="232">
        <f>ROUND(I133*H133,2)</f>
        <v>0</v>
      </c>
      <c r="BL133" s="17" t="s">
        <v>93</v>
      </c>
      <c r="BM133" s="231" t="s">
        <v>160</v>
      </c>
    </row>
    <row r="134" s="2" customFormat="1" ht="16.5" customHeight="1">
      <c r="A134" s="38"/>
      <c r="B134" s="39"/>
      <c r="C134" s="219" t="s">
        <v>161</v>
      </c>
      <c r="D134" s="219" t="s">
        <v>135</v>
      </c>
      <c r="E134" s="220" t="s">
        <v>162</v>
      </c>
      <c r="F134" s="221" t="s">
        <v>163</v>
      </c>
      <c r="G134" s="222" t="s">
        <v>138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93</v>
      </c>
      <c r="AT134" s="231" t="s">
        <v>135</v>
      </c>
      <c r="AU134" s="231" t="s">
        <v>87</v>
      </c>
      <c r="AY134" s="17" t="s">
        <v>132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93</v>
      </c>
      <c r="BM134" s="231" t="s">
        <v>164</v>
      </c>
    </row>
    <row r="135" s="12" customFormat="1" ht="22.8" customHeight="1">
      <c r="A135" s="12"/>
      <c r="B135" s="203"/>
      <c r="C135" s="204"/>
      <c r="D135" s="205" t="s">
        <v>77</v>
      </c>
      <c r="E135" s="217" t="s">
        <v>165</v>
      </c>
      <c r="F135" s="217" t="s">
        <v>166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SUM(P136:P137)</f>
        <v>0</v>
      </c>
      <c r="Q135" s="211"/>
      <c r="R135" s="212">
        <f>SUM(R136:R137)</f>
        <v>0</v>
      </c>
      <c r="S135" s="211"/>
      <c r="T135" s="21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131</v>
      </c>
      <c r="AT135" s="215" t="s">
        <v>77</v>
      </c>
      <c r="AU135" s="215" t="s">
        <v>83</v>
      </c>
      <c r="AY135" s="214" t="s">
        <v>132</v>
      </c>
      <c r="BK135" s="216">
        <f>SUM(BK136:BK137)</f>
        <v>0</v>
      </c>
    </row>
    <row r="136" s="2" customFormat="1" ht="16.5" customHeight="1">
      <c r="A136" s="38"/>
      <c r="B136" s="39"/>
      <c r="C136" s="219" t="s">
        <v>143</v>
      </c>
      <c r="D136" s="219" t="s">
        <v>135</v>
      </c>
      <c r="E136" s="220" t="s">
        <v>167</v>
      </c>
      <c r="F136" s="221" t="s">
        <v>168</v>
      </c>
      <c r="G136" s="222" t="s">
        <v>138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93</v>
      </c>
      <c r="AT136" s="231" t="s">
        <v>135</v>
      </c>
      <c r="AU136" s="231" t="s">
        <v>87</v>
      </c>
      <c r="AY136" s="17" t="s">
        <v>132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83</v>
      </c>
      <c r="BK136" s="232">
        <f>ROUND(I136*H136,2)</f>
        <v>0</v>
      </c>
      <c r="BL136" s="17" t="s">
        <v>93</v>
      </c>
      <c r="BM136" s="231" t="s">
        <v>169</v>
      </c>
    </row>
    <row r="137" s="2" customFormat="1" ht="16.5" customHeight="1">
      <c r="A137" s="38"/>
      <c r="B137" s="39"/>
      <c r="C137" s="219" t="s">
        <v>170</v>
      </c>
      <c r="D137" s="219" t="s">
        <v>135</v>
      </c>
      <c r="E137" s="220" t="s">
        <v>171</v>
      </c>
      <c r="F137" s="221" t="s">
        <v>172</v>
      </c>
      <c r="G137" s="222" t="s">
        <v>138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93</v>
      </c>
      <c r="AT137" s="231" t="s">
        <v>135</v>
      </c>
      <c r="AU137" s="231" t="s">
        <v>87</v>
      </c>
      <c r="AY137" s="17" t="s">
        <v>132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83</v>
      </c>
      <c r="BK137" s="232">
        <f>ROUND(I137*H137,2)</f>
        <v>0</v>
      </c>
      <c r="BL137" s="17" t="s">
        <v>93</v>
      </c>
      <c r="BM137" s="231" t="s">
        <v>173</v>
      </c>
    </row>
    <row r="138" s="12" customFormat="1" ht="22.8" customHeight="1">
      <c r="A138" s="12"/>
      <c r="B138" s="203"/>
      <c r="C138" s="204"/>
      <c r="D138" s="205" t="s">
        <v>77</v>
      </c>
      <c r="E138" s="217" t="s">
        <v>174</v>
      </c>
      <c r="F138" s="217" t="s">
        <v>175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P139</f>
        <v>0</v>
      </c>
      <c r="Q138" s="211"/>
      <c r="R138" s="212">
        <f>R139</f>
        <v>0</v>
      </c>
      <c r="S138" s="211"/>
      <c r="T138" s="21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131</v>
      </c>
      <c r="AT138" s="215" t="s">
        <v>77</v>
      </c>
      <c r="AU138" s="215" t="s">
        <v>83</v>
      </c>
      <c r="AY138" s="214" t="s">
        <v>132</v>
      </c>
      <c r="BK138" s="216">
        <f>BK139</f>
        <v>0</v>
      </c>
    </row>
    <row r="139" s="2" customFormat="1" ht="16.5" customHeight="1">
      <c r="A139" s="38"/>
      <c r="B139" s="39"/>
      <c r="C139" s="219" t="s">
        <v>8</v>
      </c>
      <c r="D139" s="219" t="s">
        <v>135</v>
      </c>
      <c r="E139" s="220" t="s">
        <v>176</v>
      </c>
      <c r="F139" s="221" t="s">
        <v>175</v>
      </c>
      <c r="G139" s="222" t="s">
        <v>138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93</v>
      </c>
      <c r="AT139" s="231" t="s">
        <v>135</v>
      </c>
      <c r="AU139" s="231" t="s">
        <v>87</v>
      </c>
      <c r="AY139" s="17" t="s">
        <v>132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83</v>
      </c>
      <c r="BK139" s="232">
        <f>ROUND(I139*H139,2)</f>
        <v>0</v>
      </c>
      <c r="BL139" s="17" t="s">
        <v>93</v>
      </c>
      <c r="BM139" s="231" t="s">
        <v>177</v>
      </c>
    </row>
    <row r="140" s="12" customFormat="1" ht="22.8" customHeight="1">
      <c r="A140" s="12"/>
      <c r="B140" s="203"/>
      <c r="C140" s="204"/>
      <c r="D140" s="205" t="s">
        <v>77</v>
      </c>
      <c r="E140" s="217" t="s">
        <v>178</v>
      </c>
      <c r="F140" s="217" t="s">
        <v>84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SUM(P141:P143)</f>
        <v>0</v>
      </c>
      <c r="Q140" s="211"/>
      <c r="R140" s="212">
        <f>SUM(R141:R143)</f>
        <v>0</v>
      </c>
      <c r="S140" s="211"/>
      <c r="T140" s="213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131</v>
      </c>
      <c r="AT140" s="215" t="s">
        <v>77</v>
      </c>
      <c r="AU140" s="215" t="s">
        <v>83</v>
      </c>
      <c r="AY140" s="214" t="s">
        <v>132</v>
      </c>
      <c r="BK140" s="216">
        <f>SUM(BK141:BK143)</f>
        <v>0</v>
      </c>
    </row>
    <row r="141" s="2" customFormat="1" ht="16.5" customHeight="1">
      <c r="A141" s="38"/>
      <c r="B141" s="39"/>
      <c r="C141" s="219" t="s">
        <v>179</v>
      </c>
      <c r="D141" s="219" t="s">
        <v>135</v>
      </c>
      <c r="E141" s="220" t="s">
        <v>180</v>
      </c>
      <c r="F141" s="221" t="s">
        <v>181</v>
      </c>
      <c r="G141" s="222" t="s">
        <v>138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93</v>
      </c>
      <c r="AT141" s="231" t="s">
        <v>135</v>
      </c>
      <c r="AU141" s="231" t="s">
        <v>87</v>
      </c>
      <c r="AY141" s="17" t="s">
        <v>132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83</v>
      </c>
      <c r="BK141" s="232">
        <f>ROUND(I141*H141,2)</f>
        <v>0</v>
      </c>
      <c r="BL141" s="17" t="s">
        <v>93</v>
      </c>
      <c r="BM141" s="231" t="s">
        <v>182</v>
      </c>
    </row>
    <row r="142" s="2" customFormat="1" ht="16.5" customHeight="1">
      <c r="A142" s="38"/>
      <c r="B142" s="39"/>
      <c r="C142" s="219" t="s">
        <v>148</v>
      </c>
      <c r="D142" s="219" t="s">
        <v>135</v>
      </c>
      <c r="E142" s="220" t="s">
        <v>183</v>
      </c>
      <c r="F142" s="221" t="s">
        <v>184</v>
      </c>
      <c r="G142" s="222" t="s">
        <v>138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93</v>
      </c>
      <c r="AT142" s="231" t="s">
        <v>135</v>
      </c>
      <c r="AU142" s="231" t="s">
        <v>87</v>
      </c>
      <c r="AY142" s="17" t="s">
        <v>132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93</v>
      </c>
      <c r="BM142" s="231" t="s">
        <v>185</v>
      </c>
    </row>
    <row r="143" s="2" customFormat="1">
      <c r="A143" s="38"/>
      <c r="B143" s="39"/>
      <c r="C143" s="40"/>
      <c r="D143" s="233" t="s">
        <v>186</v>
      </c>
      <c r="E143" s="40"/>
      <c r="F143" s="234" t="s">
        <v>187</v>
      </c>
      <c r="G143" s="40"/>
      <c r="H143" s="40"/>
      <c r="I143" s="235"/>
      <c r="J143" s="40"/>
      <c r="K143" s="40"/>
      <c r="L143" s="44"/>
      <c r="M143" s="236"/>
      <c r="N143" s="237"/>
      <c r="O143" s="238"/>
      <c r="P143" s="238"/>
      <c r="Q143" s="238"/>
      <c r="R143" s="238"/>
      <c r="S143" s="238"/>
      <c r="T143" s="239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186</v>
      </c>
      <c r="AU143" s="17" t="s">
        <v>87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akFyx8jPG/Jblz/LKA65ZGpsE+QwoIzyOsZQh25JldiB4Urol6ttOCOEZ8KHa/x8POBE1kjQPw78U8J3y+Zb8w==" hashValue="SnRCXRzRZrERAkTrQy9PW6JjKSfKPmmcQJy339DFtaVkJtq56W547D1S676sKuBIoJSop/kGwAiEgLRTHPNzAw==" algorithmName="SHA-512" password="C43E"/>
  <autoFilter ref="C121:K1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240430_PDPS_Tyršova - Podbranská - Vrbova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00255661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Klatovy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25680595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SWARCO Traffic CZ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ROUND((SUM(BE122:BE194)),  2)</f>
        <v>0</v>
      </c>
      <c r="G33" s="38"/>
      <c r="H33" s="38"/>
      <c r="I33" s="155">
        <v>0.20999999999999999</v>
      </c>
      <c r="J33" s="154">
        <f>ROUND(((SUM(BE122:BE194))*I33),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ROUND((SUM(BF122:BF194)),  2)</f>
        <v>0</v>
      </c>
      <c r="G34" s="38"/>
      <c r="H34" s="38"/>
      <c r="I34" s="155">
        <v>0.12</v>
      </c>
      <c r="J34" s="154">
        <f>ROUND(((SUM(BF122:BF194))*I34),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ROUND((SUM(BG122:BG194)),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ROUND((SUM(BH122:BH194)),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ROUND((SUM(BI122:BI194)),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240430_PDPS_Tyršova - Podbranská - Vrbova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2 - Technologie SSZ + montáž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Klatovy</v>
      </c>
      <c r="G91" s="40"/>
      <c r="H91" s="40"/>
      <c r="I91" s="32" t="s">
        <v>31</v>
      </c>
      <c r="J91" s="36" t="str">
        <f>E21</f>
        <v>SWARCO Traffic CZ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189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190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191</v>
      </c>
      <c r="E99" s="182"/>
      <c r="F99" s="182"/>
      <c r="G99" s="182"/>
      <c r="H99" s="182"/>
      <c r="I99" s="182"/>
      <c r="J99" s="183">
        <f>J127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192</v>
      </c>
      <c r="E100" s="188"/>
      <c r="F100" s="188"/>
      <c r="G100" s="188"/>
      <c r="H100" s="188"/>
      <c r="I100" s="188"/>
      <c r="J100" s="189">
        <f>J128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193</v>
      </c>
      <c r="E101" s="188"/>
      <c r="F101" s="188"/>
      <c r="G101" s="188"/>
      <c r="H101" s="188"/>
      <c r="I101" s="188"/>
      <c r="J101" s="189">
        <f>J136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194</v>
      </c>
      <c r="E102" s="182"/>
      <c r="F102" s="182"/>
      <c r="G102" s="182"/>
      <c r="H102" s="182"/>
      <c r="I102" s="182"/>
      <c r="J102" s="183">
        <f>J193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240430_PDPS_Tyršova - Podbranská - Vrbova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2 - Technologie SSZ + montáž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30. 4. 2024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Město Klatovy</v>
      </c>
      <c r="G118" s="40"/>
      <c r="H118" s="40"/>
      <c r="I118" s="32" t="s">
        <v>31</v>
      </c>
      <c r="J118" s="36" t="str">
        <f>E21</f>
        <v>SWARCO Traffic CZ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117</v>
      </c>
      <c r="D121" s="194" t="s">
        <v>63</v>
      </c>
      <c r="E121" s="194" t="s">
        <v>59</v>
      </c>
      <c r="F121" s="194" t="s">
        <v>60</v>
      </c>
      <c r="G121" s="194" t="s">
        <v>118</v>
      </c>
      <c r="H121" s="194" t="s">
        <v>119</v>
      </c>
      <c r="I121" s="194" t="s">
        <v>120</v>
      </c>
      <c r="J121" s="195" t="s">
        <v>107</v>
      </c>
      <c r="K121" s="196" t="s">
        <v>121</v>
      </c>
      <c r="L121" s="197"/>
      <c r="M121" s="100" t="s">
        <v>1</v>
      </c>
      <c r="N121" s="101" t="s">
        <v>42</v>
      </c>
      <c r="O121" s="101" t="s">
        <v>122</v>
      </c>
      <c r="P121" s="101" t="s">
        <v>123</v>
      </c>
      <c r="Q121" s="101" t="s">
        <v>124</v>
      </c>
      <c r="R121" s="101" t="s">
        <v>125</v>
      </c>
      <c r="S121" s="101" t="s">
        <v>126</v>
      </c>
      <c r="T121" s="102" t="s">
        <v>127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128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P123+P127+P193</f>
        <v>0</v>
      </c>
      <c r="Q122" s="104"/>
      <c r="R122" s="200">
        <f>R123+R127+R193</f>
        <v>0.0019</v>
      </c>
      <c r="S122" s="104"/>
      <c r="T122" s="201">
        <f>T123+T127+T193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109</v>
      </c>
      <c r="BK122" s="202">
        <f>BK123+BK127+BK193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195</v>
      </c>
      <c r="F123" s="206" t="s">
        <v>196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0.00040000000000000002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77</v>
      </c>
      <c r="AU123" s="215" t="s">
        <v>78</v>
      </c>
      <c r="AY123" s="214" t="s">
        <v>132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197</v>
      </c>
      <c r="F124" s="217" t="s">
        <v>198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SUM(P125:P126)</f>
        <v>0</v>
      </c>
      <c r="Q124" s="211"/>
      <c r="R124" s="212">
        <f>SUM(R125:R126)</f>
        <v>0.00040000000000000002</v>
      </c>
      <c r="S124" s="211"/>
      <c r="T124" s="213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77</v>
      </c>
      <c r="AU124" s="215" t="s">
        <v>83</v>
      </c>
      <c r="AY124" s="214" t="s">
        <v>132</v>
      </c>
      <c r="BK124" s="216">
        <f>SUM(BK125:BK126)</f>
        <v>0</v>
      </c>
    </row>
    <row r="125" s="2" customFormat="1" ht="24.15" customHeight="1">
      <c r="A125" s="38"/>
      <c r="B125" s="39"/>
      <c r="C125" s="240" t="s">
        <v>83</v>
      </c>
      <c r="D125" s="240" t="s">
        <v>199</v>
      </c>
      <c r="E125" s="241" t="s">
        <v>200</v>
      </c>
      <c r="F125" s="242" t="s">
        <v>201</v>
      </c>
      <c r="G125" s="243" t="s">
        <v>138</v>
      </c>
      <c r="H125" s="244">
        <v>1</v>
      </c>
      <c r="I125" s="245"/>
      <c r="J125" s="246">
        <f>ROUND(I125*H125,2)</f>
        <v>0</v>
      </c>
      <c r="K125" s="247"/>
      <c r="L125" s="248"/>
      <c r="M125" s="249" t="s">
        <v>1</v>
      </c>
      <c r="N125" s="250" t="s">
        <v>43</v>
      </c>
      <c r="O125" s="91"/>
      <c r="P125" s="229">
        <f>O125*H125</f>
        <v>0</v>
      </c>
      <c r="Q125" s="229">
        <v>0.00040000000000000002</v>
      </c>
      <c r="R125" s="229">
        <f>Q125*H125</f>
        <v>0.00040000000000000002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202</v>
      </c>
      <c r="AT125" s="231" t="s">
        <v>199</v>
      </c>
      <c r="AU125" s="231" t="s">
        <v>87</v>
      </c>
      <c r="AY125" s="17" t="s">
        <v>132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83</v>
      </c>
      <c r="BK125" s="232">
        <f>ROUND(I125*H125,2)</f>
        <v>0</v>
      </c>
      <c r="BL125" s="17" t="s">
        <v>203</v>
      </c>
      <c r="BM125" s="231" t="s">
        <v>204</v>
      </c>
    </row>
    <row r="126" s="2" customFormat="1" ht="24.15" customHeight="1">
      <c r="A126" s="38"/>
      <c r="B126" s="39"/>
      <c r="C126" s="219" t="s">
        <v>87</v>
      </c>
      <c r="D126" s="219" t="s">
        <v>135</v>
      </c>
      <c r="E126" s="220" t="s">
        <v>205</v>
      </c>
      <c r="F126" s="221" t="s">
        <v>206</v>
      </c>
      <c r="G126" s="222" t="s">
        <v>138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43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207</v>
      </c>
      <c r="AT126" s="231" t="s">
        <v>135</v>
      </c>
      <c r="AU126" s="231" t="s">
        <v>87</v>
      </c>
      <c r="AY126" s="17" t="s">
        <v>132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83</v>
      </c>
      <c r="BK126" s="232">
        <f>ROUND(I126*H126,2)</f>
        <v>0</v>
      </c>
      <c r="BL126" s="17" t="s">
        <v>207</v>
      </c>
      <c r="BM126" s="231" t="s">
        <v>208</v>
      </c>
    </row>
    <row r="127" s="12" customFormat="1" ht="25.92" customHeight="1">
      <c r="A127" s="12"/>
      <c r="B127" s="203"/>
      <c r="C127" s="204"/>
      <c r="D127" s="205" t="s">
        <v>77</v>
      </c>
      <c r="E127" s="206" t="s">
        <v>199</v>
      </c>
      <c r="F127" s="206" t="s">
        <v>209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P128+P136</f>
        <v>0</v>
      </c>
      <c r="Q127" s="211"/>
      <c r="R127" s="212">
        <f>R128+R136</f>
        <v>0.0015</v>
      </c>
      <c r="S127" s="211"/>
      <c r="T127" s="213">
        <f>T128+T136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90</v>
      </c>
      <c r="AT127" s="215" t="s">
        <v>77</v>
      </c>
      <c r="AU127" s="215" t="s">
        <v>78</v>
      </c>
      <c r="AY127" s="214" t="s">
        <v>132</v>
      </c>
      <c r="BK127" s="216">
        <f>BK128+BK136</f>
        <v>0</v>
      </c>
    </row>
    <row r="128" s="12" customFormat="1" ht="22.8" customHeight="1">
      <c r="A128" s="12"/>
      <c r="B128" s="203"/>
      <c r="C128" s="204"/>
      <c r="D128" s="205" t="s">
        <v>77</v>
      </c>
      <c r="E128" s="217" t="s">
        <v>210</v>
      </c>
      <c r="F128" s="217" t="s">
        <v>211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SUM(P129:P135)</f>
        <v>0</v>
      </c>
      <c r="Q128" s="211"/>
      <c r="R128" s="212">
        <f>SUM(R129:R135)</f>
        <v>0</v>
      </c>
      <c r="S128" s="211"/>
      <c r="T128" s="213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90</v>
      </c>
      <c r="AT128" s="215" t="s">
        <v>77</v>
      </c>
      <c r="AU128" s="215" t="s">
        <v>83</v>
      </c>
      <c r="AY128" s="214" t="s">
        <v>132</v>
      </c>
      <c r="BK128" s="216">
        <f>SUM(BK129:BK135)</f>
        <v>0</v>
      </c>
    </row>
    <row r="129" s="2" customFormat="1" ht="33" customHeight="1">
      <c r="A129" s="38"/>
      <c r="B129" s="39"/>
      <c r="C129" s="240" t="s">
        <v>90</v>
      </c>
      <c r="D129" s="240" t="s">
        <v>199</v>
      </c>
      <c r="E129" s="241" t="s">
        <v>212</v>
      </c>
      <c r="F129" s="242" t="s">
        <v>213</v>
      </c>
      <c r="G129" s="243" t="s">
        <v>214</v>
      </c>
      <c r="H129" s="244">
        <v>30</v>
      </c>
      <c r="I129" s="245"/>
      <c r="J129" s="246">
        <f>ROUND(I129*H129,2)</f>
        <v>0</v>
      </c>
      <c r="K129" s="247"/>
      <c r="L129" s="248"/>
      <c r="M129" s="249" t="s">
        <v>1</v>
      </c>
      <c r="N129" s="250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202</v>
      </c>
      <c r="AT129" s="231" t="s">
        <v>199</v>
      </c>
      <c r="AU129" s="231" t="s">
        <v>87</v>
      </c>
      <c r="AY129" s="17" t="s">
        <v>132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203</v>
      </c>
      <c r="BM129" s="231" t="s">
        <v>215</v>
      </c>
    </row>
    <row r="130" s="2" customFormat="1" ht="37.8" customHeight="1">
      <c r="A130" s="38"/>
      <c r="B130" s="39"/>
      <c r="C130" s="219" t="s">
        <v>93</v>
      </c>
      <c r="D130" s="219" t="s">
        <v>135</v>
      </c>
      <c r="E130" s="220" t="s">
        <v>216</v>
      </c>
      <c r="F130" s="221" t="s">
        <v>217</v>
      </c>
      <c r="G130" s="222" t="s">
        <v>214</v>
      </c>
      <c r="H130" s="223">
        <v>30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203</v>
      </c>
      <c r="AT130" s="231" t="s">
        <v>135</v>
      </c>
      <c r="AU130" s="231" t="s">
        <v>87</v>
      </c>
      <c r="AY130" s="17" t="s">
        <v>132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83</v>
      </c>
      <c r="BK130" s="232">
        <f>ROUND(I130*H130,2)</f>
        <v>0</v>
      </c>
      <c r="BL130" s="17" t="s">
        <v>203</v>
      </c>
      <c r="BM130" s="231" t="s">
        <v>218</v>
      </c>
    </row>
    <row r="131" s="2" customFormat="1" ht="33" customHeight="1">
      <c r="A131" s="38"/>
      <c r="B131" s="39"/>
      <c r="C131" s="240" t="s">
        <v>131</v>
      </c>
      <c r="D131" s="240" t="s">
        <v>199</v>
      </c>
      <c r="E131" s="241" t="s">
        <v>219</v>
      </c>
      <c r="F131" s="242" t="s">
        <v>220</v>
      </c>
      <c r="G131" s="243" t="s">
        <v>214</v>
      </c>
      <c r="H131" s="244">
        <v>125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202</v>
      </c>
      <c r="AT131" s="231" t="s">
        <v>199</v>
      </c>
      <c r="AU131" s="231" t="s">
        <v>87</v>
      </c>
      <c r="AY131" s="17" t="s">
        <v>132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83</v>
      </c>
      <c r="BK131" s="232">
        <f>ROUND(I131*H131,2)</f>
        <v>0</v>
      </c>
      <c r="BL131" s="17" t="s">
        <v>203</v>
      </c>
      <c r="BM131" s="231" t="s">
        <v>221</v>
      </c>
    </row>
    <row r="132" s="2" customFormat="1" ht="37.8" customHeight="1">
      <c r="A132" s="38"/>
      <c r="B132" s="39"/>
      <c r="C132" s="219" t="s">
        <v>96</v>
      </c>
      <c r="D132" s="219" t="s">
        <v>135</v>
      </c>
      <c r="E132" s="220" t="s">
        <v>222</v>
      </c>
      <c r="F132" s="221" t="s">
        <v>223</v>
      </c>
      <c r="G132" s="222" t="s">
        <v>214</v>
      </c>
      <c r="H132" s="223">
        <v>125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203</v>
      </c>
      <c r="AT132" s="231" t="s">
        <v>135</v>
      </c>
      <c r="AU132" s="231" t="s">
        <v>87</v>
      </c>
      <c r="AY132" s="17" t="s">
        <v>132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83</v>
      </c>
      <c r="BK132" s="232">
        <f>ROUND(I132*H132,2)</f>
        <v>0</v>
      </c>
      <c r="BL132" s="17" t="s">
        <v>203</v>
      </c>
      <c r="BM132" s="231" t="s">
        <v>224</v>
      </c>
    </row>
    <row r="133" s="2" customFormat="1" ht="33" customHeight="1">
      <c r="A133" s="38"/>
      <c r="B133" s="39"/>
      <c r="C133" s="240" t="s">
        <v>99</v>
      </c>
      <c r="D133" s="240" t="s">
        <v>199</v>
      </c>
      <c r="E133" s="241" t="s">
        <v>225</v>
      </c>
      <c r="F133" s="242" t="s">
        <v>226</v>
      </c>
      <c r="G133" s="243" t="s">
        <v>214</v>
      </c>
      <c r="H133" s="244">
        <v>40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157</v>
      </c>
      <c r="AT133" s="231" t="s">
        <v>199</v>
      </c>
      <c r="AU133" s="231" t="s">
        <v>87</v>
      </c>
      <c r="AY133" s="17" t="s">
        <v>132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83</v>
      </c>
      <c r="BK133" s="232">
        <f>ROUND(I133*H133,2)</f>
        <v>0</v>
      </c>
      <c r="BL133" s="17" t="s">
        <v>93</v>
      </c>
      <c r="BM133" s="231" t="s">
        <v>227</v>
      </c>
    </row>
    <row r="134" s="2" customFormat="1" ht="37.8" customHeight="1">
      <c r="A134" s="38"/>
      <c r="B134" s="39"/>
      <c r="C134" s="219" t="s">
        <v>157</v>
      </c>
      <c r="D134" s="219" t="s">
        <v>135</v>
      </c>
      <c r="E134" s="220" t="s">
        <v>228</v>
      </c>
      <c r="F134" s="221" t="s">
        <v>229</v>
      </c>
      <c r="G134" s="222" t="s">
        <v>214</v>
      </c>
      <c r="H134" s="223">
        <v>40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93</v>
      </c>
      <c r="AT134" s="231" t="s">
        <v>135</v>
      </c>
      <c r="AU134" s="231" t="s">
        <v>87</v>
      </c>
      <c r="AY134" s="17" t="s">
        <v>132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93</v>
      </c>
      <c r="BM134" s="231" t="s">
        <v>230</v>
      </c>
    </row>
    <row r="135" s="2" customFormat="1" ht="16.5" customHeight="1">
      <c r="A135" s="38"/>
      <c r="B135" s="39"/>
      <c r="C135" s="219" t="s">
        <v>161</v>
      </c>
      <c r="D135" s="219" t="s">
        <v>135</v>
      </c>
      <c r="E135" s="220" t="s">
        <v>231</v>
      </c>
      <c r="F135" s="221" t="s">
        <v>232</v>
      </c>
      <c r="G135" s="222" t="s">
        <v>138</v>
      </c>
      <c r="H135" s="223">
        <v>173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203</v>
      </c>
      <c r="AT135" s="231" t="s">
        <v>135</v>
      </c>
      <c r="AU135" s="231" t="s">
        <v>87</v>
      </c>
      <c r="AY135" s="17" t="s">
        <v>132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83</v>
      </c>
      <c r="BK135" s="232">
        <f>ROUND(I135*H135,2)</f>
        <v>0</v>
      </c>
      <c r="BL135" s="17" t="s">
        <v>203</v>
      </c>
      <c r="BM135" s="231" t="s">
        <v>233</v>
      </c>
    </row>
    <row r="136" s="12" customFormat="1" ht="22.8" customHeight="1">
      <c r="A136" s="12"/>
      <c r="B136" s="203"/>
      <c r="C136" s="204"/>
      <c r="D136" s="205" t="s">
        <v>77</v>
      </c>
      <c r="E136" s="217" t="s">
        <v>234</v>
      </c>
      <c r="F136" s="217" t="s">
        <v>235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SUM(P137:P192)</f>
        <v>0</v>
      </c>
      <c r="Q136" s="211"/>
      <c r="R136" s="212">
        <f>SUM(R137:R192)</f>
        <v>0.0015</v>
      </c>
      <c r="S136" s="211"/>
      <c r="T136" s="213">
        <f>SUM(T137:T192)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90</v>
      </c>
      <c r="AT136" s="215" t="s">
        <v>77</v>
      </c>
      <c r="AU136" s="215" t="s">
        <v>83</v>
      </c>
      <c r="AY136" s="214" t="s">
        <v>132</v>
      </c>
      <c r="BK136" s="216">
        <f>SUM(BK137:BK192)</f>
        <v>0</v>
      </c>
    </row>
    <row r="137" s="2" customFormat="1" ht="16.5" customHeight="1">
      <c r="A137" s="38"/>
      <c r="B137" s="39"/>
      <c r="C137" s="219" t="s">
        <v>143</v>
      </c>
      <c r="D137" s="219" t="s">
        <v>135</v>
      </c>
      <c r="E137" s="220" t="s">
        <v>236</v>
      </c>
      <c r="F137" s="221" t="s">
        <v>237</v>
      </c>
      <c r="G137" s="222" t="s">
        <v>138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203</v>
      </c>
      <c r="AT137" s="231" t="s">
        <v>135</v>
      </c>
      <c r="AU137" s="231" t="s">
        <v>87</v>
      </c>
      <c r="AY137" s="17" t="s">
        <v>132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83</v>
      </c>
      <c r="BK137" s="232">
        <f>ROUND(I137*H137,2)</f>
        <v>0</v>
      </c>
      <c r="BL137" s="17" t="s">
        <v>203</v>
      </c>
      <c r="BM137" s="231" t="s">
        <v>238</v>
      </c>
    </row>
    <row r="138" s="2" customFormat="1" ht="16.5" customHeight="1">
      <c r="A138" s="38"/>
      <c r="B138" s="39"/>
      <c r="C138" s="219" t="s">
        <v>170</v>
      </c>
      <c r="D138" s="219" t="s">
        <v>135</v>
      </c>
      <c r="E138" s="220" t="s">
        <v>239</v>
      </c>
      <c r="F138" s="221" t="s">
        <v>240</v>
      </c>
      <c r="G138" s="222" t="s">
        <v>138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203</v>
      </c>
      <c r="AT138" s="231" t="s">
        <v>135</v>
      </c>
      <c r="AU138" s="231" t="s">
        <v>87</v>
      </c>
      <c r="AY138" s="17" t="s">
        <v>132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83</v>
      </c>
      <c r="BK138" s="232">
        <f>ROUND(I138*H138,2)</f>
        <v>0</v>
      </c>
      <c r="BL138" s="17" t="s">
        <v>203</v>
      </c>
      <c r="BM138" s="231" t="s">
        <v>241</v>
      </c>
    </row>
    <row r="139" s="2" customFormat="1" ht="16.5" customHeight="1">
      <c r="A139" s="38"/>
      <c r="B139" s="39"/>
      <c r="C139" s="219" t="s">
        <v>8</v>
      </c>
      <c r="D139" s="219" t="s">
        <v>135</v>
      </c>
      <c r="E139" s="220" t="s">
        <v>242</v>
      </c>
      <c r="F139" s="221" t="s">
        <v>243</v>
      </c>
      <c r="G139" s="222" t="s">
        <v>138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203</v>
      </c>
      <c r="AT139" s="231" t="s">
        <v>135</v>
      </c>
      <c r="AU139" s="231" t="s">
        <v>87</v>
      </c>
      <c r="AY139" s="17" t="s">
        <v>132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83</v>
      </c>
      <c r="BK139" s="232">
        <f>ROUND(I139*H139,2)</f>
        <v>0</v>
      </c>
      <c r="BL139" s="17" t="s">
        <v>203</v>
      </c>
      <c r="BM139" s="231" t="s">
        <v>244</v>
      </c>
    </row>
    <row r="140" s="2" customFormat="1" ht="16.5" customHeight="1">
      <c r="A140" s="38"/>
      <c r="B140" s="39"/>
      <c r="C140" s="219" t="s">
        <v>179</v>
      </c>
      <c r="D140" s="219" t="s">
        <v>135</v>
      </c>
      <c r="E140" s="220" t="s">
        <v>245</v>
      </c>
      <c r="F140" s="221" t="s">
        <v>246</v>
      </c>
      <c r="G140" s="222" t="s">
        <v>138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203</v>
      </c>
      <c r="AT140" s="231" t="s">
        <v>135</v>
      </c>
      <c r="AU140" s="231" t="s">
        <v>87</v>
      </c>
      <c r="AY140" s="17" t="s">
        <v>132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83</v>
      </c>
      <c r="BK140" s="232">
        <f>ROUND(I140*H140,2)</f>
        <v>0</v>
      </c>
      <c r="BL140" s="17" t="s">
        <v>203</v>
      </c>
      <c r="BM140" s="231" t="s">
        <v>247</v>
      </c>
    </row>
    <row r="141" s="2" customFormat="1" ht="16.5" customHeight="1">
      <c r="A141" s="38"/>
      <c r="B141" s="39"/>
      <c r="C141" s="219" t="s">
        <v>148</v>
      </c>
      <c r="D141" s="219" t="s">
        <v>135</v>
      </c>
      <c r="E141" s="220" t="s">
        <v>248</v>
      </c>
      <c r="F141" s="221" t="s">
        <v>249</v>
      </c>
      <c r="G141" s="222" t="s">
        <v>138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203</v>
      </c>
      <c r="AT141" s="231" t="s">
        <v>135</v>
      </c>
      <c r="AU141" s="231" t="s">
        <v>87</v>
      </c>
      <c r="AY141" s="17" t="s">
        <v>132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83</v>
      </c>
      <c r="BK141" s="232">
        <f>ROUND(I141*H141,2)</f>
        <v>0</v>
      </c>
      <c r="BL141" s="17" t="s">
        <v>203</v>
      </c>
      <c r="BM141" s="231" t="s">
        <v>250</v>
      </c>
    </row>
    <row r="142" s="2" customFormat="1" ht="16.5" customHeight="1">
      <c r="A142" s="38"/>
      <c r="B142" s="39"/>
      <c r="C142" s="219" t="s">
        <v>251</v>
      </c>
      <c r="D142" s="219" t="s">
        <v>135</v>
      </c>
      <c r="E142" s="220" t="s">
        <v>252</v>
      </c>
      <c r="F142" s="221" t="s">
        <v>253</v>
      </c>
      <c r="G142" s="222" t="s">
        <v>138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203</v>
      </c>
      <c r="AT142" s="231" t="s">
        <v>135</v>
      </c>
      <c r="AU142" s="231" t="s">
        <v>87</v>
      </c>
      <c r="AY142" s="17" t="s">
        <v>132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203</v>
      </c>
      <c r="BM142" s="231" t="s">
        <v>254</v>
      </c>
    </row>
    <row r="143" s="2" customFormat="1" ht="16.5" customHeight="1">
      <c r="A143" s="38"/>
      <c r="B143" s="39"/>
      <c r="C143" s="219" t="s">
        <v>207</v>
      </c>
      <c r="D143" s="219" t="s">
        <v>135</v>
      </c>
      <c r="E143" s="220" t="s">
        <v>255</v>
      </c>
      <c r="F143" s="221" t="s">
        <v>256</v>
      </c>
      <c r="G143" s="222" t="s">
        <v>138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0.0015</v>
      </c>
      <c r="R143" s="229">
        <f>Q143*H143</f>
        <v>0.0015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203</v>
      </c>
      <c r="AT143" s="231" t="s">
        <v>135</v>
      </c>
      <c r="AU143" s="231" t="s">
        <v>87</v>
      </c>
      <c r="AY143" s="17" t="s">
        <v>132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83</v>
      </c>
      <c r="BK143" s="232">
        <f>ROUND(I143*H143,2)</f>
        <v>0</v>
      </c>
      <c r="BL143" s="17" t="s">
        <v>203</v>
      </c>
      <c r="BM143" s="231" t="s">
        <v>257</v>
      </c>
    </row>
    <row r="144" s="2" customFormat="1" ht="16.5" customHeight="1">
      <c r="A144" s="38"/>
      <c r="B144" s="39"/>
      <c r="C144" s="219" t="s">
        <v>258</v>
      </c>
      <c r="D144" s="219" t="s">
        <v>135</v>
      </c>
      <c r="E144" s="220" t="s">
        <v>259</v>
      </c>
      <c r="F144" s="221" t="s">
        <v>260</v>
      </c>
      <c r="G144" s="222" t="s">
        <v>138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203</v>
      </c>
      <c r="AT144" s="231" t="s">
        <v>135</v>
      </c>
      <c r="AU144" s="231" t="s">
        <v>87</v>
      </c>
      <c r="AY144" s="17" t="s">
        <v>132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83</v>
      </c>
      <c r="BK144" s="232">
        <f>ROUND(I144*H144,2)</f>
        <v>0</v>
      </c>
      <c r="BL144" s="17" t="s">
        <v>203</v>
      </c>
      <c r="BM144" s="231" t="s">
        <v>261</v>
      </c>
    </row>
    <row r="145" s="2" customFormat="1" ht="16.5" customHeight="1">
      <c r="A145" s="38"/>
      <c r="B145" s="39"/>
      <c r="C145" s="219" t="s">
        <v>151</v>
      </c>
      <c r="D145" s="219" t="s">
        <v>135</v>
      </c>
      <c r="E145" s="220" t="s">
        <v>262</v>
      </c>
      <c r="F145" s="221" t="s">
        <v>263</v>
      </c>
      <c r="G145" s="222" t="s">
        <v>138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203</v>
      </c>
      <c r="AT145" s="231" t="s">
        <v>135</v>
      </c>
      <c r="AU145" s="231" t="s">
        <v>87</v>
      </c>
      <c r="AY145" s="17" t="s">
        <v>132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83</v>
      </c>
      <c r="BK145" s="232">
        <f>ROUND(I145*H145,2)</f>
        <v>0</v>
      </c>
      <c r="BL145" s="17" t="s">
        <v>203</v>
      </c>
      <c r="BM145" s="231" t="s">
        <v>264</v>
      </c>
    </row>
    <row r="146" s="2" customFormat="1" ht="21.75" customHeight="1">
      <c r="A146" s="38"/>
      <c r="B146" s="39"/>
      <c r="C146" s="219" t="s">
        <v>265</v>
      </c>
      <c r="D146" s="219" t="s">
        <v>135</v>
      </c>
      <c r="E146" s="220" t="s">
        <v>266</v>
      </c>
      <c r="F146" s="221" t="s">
        <v>267</v>
      </c>
      <c r="G146" s="222" t="s">
        <v>138</v>
      </c>
      <c r="H146" s="223">
        <v>2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203</v>
      </c>
      <c r="AT146" s="231" t="s">
        <v>135</v>
      </c>
      <c r="AU146" s="231" t="s">
        <v>87</v>
      </c>
      <c r="AY146" s="17" t="s">
        <v>132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83</v>
      </c>
      <c r="BK146" s="232">
        <f>ROUND(I146*H146,2)</f>
        <v>0</v>
      </c>
      <c r="BL146" s="17" t="s">
        <v>203</v>
      </c>
      <c r="BM146" s="231" t="s">
        <v>268</v>
      </c>
    </row>
    <row r="147" s="2" customFormat="1" ht="21.75" customHeight="1">
      <c r="A147" s="38"/>
      <c r="B147" s="39"/>
      <c r="C147" s="219" t="s">
        <v>156</v>
      </c>
      <c r="D147" s="219" t="s">
        <v>135</v>
      </c>
      <c r="E147" s="220" t="s">
        <v>269</v>
      </c>
      <c r="F147" s="221" t="s">
        <v>270</v>
      </c>
      <c r="G147" s="222" t="s">
        <v>138</v>
      </c>
      <c r="H147" s="223">
        <v>5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203</v>
      </c>
      <c r="AT147" s="231" t="s">
        <v>135</v>
      </c>
      <c r="AU147" s="231" t="s">
        <v>87</v>
      </c>
      <c r="AY147" s="17" t="s">
        <v>132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83</v>
      </c>
      <c r="BK147" s="232">
        <f>ROUND(I147*H147,2)</f>
        <v>0</v>
      </c>
      <c r="BL147" s="17" t="s">
        <v>203</v>
      </c>
      <c r="BM147" s="231" t="s">
        <v>271</v>
      </c>
    </row>
    <row r="148" s="2" customFormat="1" ht="21.75" customHeight="1">
      <c r="A148" s="38"/>
      <c r="B148" s="39"/>
      <c r="C148" s="219" t="s">
        <v>7</v>
      </c>
      <c r="D148" s="219" t="s">
        <v>135</v>
      </c>
      <c r="E148" s="220" t="s">
        <v>272</v>
      </c>
      <c r="F148" s="221" t="s">
        <v>273</v>
      </c>
      <c r="G148" s="222" t="s">
        <v>138</v>
      </c>
      <c r="H148" s="223">
        <v>2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203</v>
      </c>
      <c r="AT148" s="231" t="s">
        <v>135</v>
      </c>
      <c r="AU148" s="231" t="s">
        <v>87</v>
      </c>
      <c r="AY148" s="17" t="s">
        <v>132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83</v>
      </c>
      <c r="BK148" s="232">
        <f>ROUND(I148*H148,2)</f>
        <v>0</v>
      </c>
      <c r="BL148" s="17" t="s">
        <v>203</v>
      </c>
      <c r="BM148" s="231" t="s">
        <v>274</v>
      </c>
    </row>
    <row r="149" s="2" customFormat="1" ht="21.75" customHeight="1">
      <c r="A149" s="38"/>
      <c r="B149" s="39"/>
      <c r="C149" s="219" t="s">
        <v>275</v>
      </c>
      <c r="D149" s="219" t="s">
        <v>135</v>
      </c>
      <c r="E149" s="220" t="s">
        <v>276</v>
      </c>
      <c r="F149" s="221" t="s">
        <v>277</v>
      </c>
      <c r="G149" s="222" t="s">
        <v>138</v>
      </c>
      <c r="H149" s="223">
        <v>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203</v>
      </c>
      <c r="AT149" s="231" t="s">
        <v>135</v>
      </c>
      <c r="AU149" s="231" t="s">
        <v>87</v>
      </c>
      <c r="AY149" s="17" t="s">
        <v>132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83</v>
      </c>
      <c r="BK149" s="232">
        <f>ROUND(I149*H149,2)</f>
        <v>0</v>
      </c>
      <c r="BL149" s="17" t="s">
        <v>203</v>
      </c>
      <c r="BM149" s="231" t="s">
        <v>278</v>
      </c>
    </row>
    <row r="150" s="2" customFormat="1" ht="16.5" customHeight="1">
      <c r="A150" s="38"/>
      <c r="B150" s="39"/>
      <c r="C150" s="219" t="s">
        <v>279</v>
      </c>
      <c r="D150" s="219" t="s">
        <v>135</v>
      </c>
      <c r="E150" s="220" t="s">
        <v>280</v>
      </c>
      <c r="F150" s="221" t="s">
        <v>281</v>
      </c>
      <c r="G150" s="222" t="s">
        <v>138</v>
      </c>
      <c r="H150" s="223">
        <v>8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203</v>
      </c>
      <c r="AT150" s="231" t="s">
        <v>135</v>
      </c>
      <c r="AU150" s="231" t="s">
        <v>87</v>
      </c>
      <c r="AY150" s="17" t="s">
        <v>132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83</v>
      </c>
      <c r="BK150" s="232">
        <f>ROUND(I150*H150,2)</f>
        <v>0</v>
      </c>
      <c r="BL150" s="17" t="s">
        <v>203</v>
      </c>
      <c r="BM150" s="231" t="s">
        <v>282</v>
      </c>
    </row>
    <row r="151" s="2" customFormat="1" ht="21.75" customHeight="1">
      <c r="A151" s="38"/>
      <c r="B151" s="39"/>
      <c r="C151" s="219" t="s">
        <v>160</v>
      </c>
      <c r="D151" s="219" t="s">
        <v>135</v>
      </c>
      <c r="E151" s="220" t="s">
        <v>283</v>
      </c>
      <c r="F151" s="221" t="s">
        <v>284</v>
      </c>
      <c r="G151" s="222" t="s">
        <v>138</v>
      </c>
      <c r="H151" s="223">
        <v>2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203</v>
      </c>
      <c r="AT151" s="231" t="s">
        <v>135</v>
      </c>
      <c r="AU151" s="231" t="s">
        <v>87</v>
      </c>
      <c r="AY151" s="17" t="s">
        <v>132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83</v>
      </c>
      <c r="BK151" s="232">
        <f>ROUND(I151*H151,2)</f>
        <v>0</v>
      </c>
      <c r="BL151" s="17" t="s">
        <v>203</v>
      </c>
      <c r="BM151" s="231" t="s">
        <v>285</v>
      </c>
    </row>
    <row r="152" s="2" customFormat="1" ht="21.75" customHeight="1">
      <c r="A152" s="38"/>
      <c r="B152" s="39"/>
      <c r="C152" s="219" t="s">
        <v>286</v>
      </c>
      <c r="D152" s="219" t="s">
        <v>135</v>
      </c>
      <c r="E152" s="220" t="s">
        <v>287</v>
      </c>
      <c r="F152" s="221" t="s">
        <v>288</v>
      </c>
      <c r="G152" s="222" t="s">
        <v>138</v>
      </c>
      <c r="H152" s="223">
        <v>4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203</v>
      </c>
      <c r="AT152" s="231" t="s">
        <v>135</v>
      </c>
      <c r="AU152" s="231" t="s">
        <v>87</v>
      </c>
      <c r="AY152" s="17" t="s">
        <v>132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83</v>
      </c>
      <c r="BK152" s="232">
        <f>ROUND(I152*H152,2)</f>
        <v>0</v>
      </c>
      <c r="BL152" s="17" t="s">
        <v>203</v>
      </c>
      <c r="BM152" s="231" t="s">
        <v>289</v>
      </c>
    </row>
    <row r="153" s="2" customFormat="1" ht="21.75" customHeight="1">
      <c r="A153" s="38"/>
      <c r="B153" s="39"/>
      <c r="C153" s="219" t="s">
        <v>164</v>
      </c>
      <c r="D153" s="219" t="s">
        <v>135</v>
      </c>
      <c r="E153" s="220" t="s">
        <v>290</v>
      </c>
      <c r="F153" s="221" t="s">
        <v>291</v>
      </c>
      <c r="G153" s="222" t="s">
        <v>138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203</v>
      </c>
      <c r="AT153" s="231" t="s">
        <v>135</v>
      </c>
      <c r="AU153" s="231" t="s">
        <v>87</v>
      </c>
      <c r="AY153" s="17" t="s">
        <v>132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83</v>
      </c>
      <c r="BK153" s="232">
        <f>ROUND(I153*H153,2)</f>
        <v>0</v>
      </c>
      <c r="BL153" s="17" t="s">
        <v>203</v>
      </c>
      <c r="BM153" s="231" t="s">
        <v>292</v>
      </c>
    </row>
    <row r="154" s="2" customFormat="1" ht="24.15" customHeight="1">
      <c r="A154" s="38"/>
      <c r="B154" s="39"/>
      <c r="C154" s="219" t="s">
        <v>293</v>
      </c>
      <c r="D154" s="219" t="s">
        <v>135</v>
      </c>
      <c r="E154" s="220" t="s">
        <v>294</v>
      </c>
      <c r="F154" s="221" t="s">
        <v>295</v>
      </c>
      <c r="G154" s="222" t="s">
        <v>138</v>
      </c>
      <c r="H154" s="223">
        <v>7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203</v>
      </c>
      <c r="AT154" s="231" t="s">
        <v>135</v>
      </c>
      <c r="AU154" s="231" t="s">
        <v>87</v>
      </c>
      <c r="AY154" s="17" t="s">
        <v>132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83</v>
      </c>
      <c r="BK154" s="232">
        <f>ROUND(I154*H154,2)</f>
        <v>0</v>
      </c>
      <c r="BL154" s="17" t="s">
        <v>203</v>
      </c>
      <c r="BM154" s="231" t="s">
        <v>296</v>
      </c>
    </row>
    <row r="155" s="2" customFormat="1" ht="24.15" customHeight="1">
      <c r="A155" s="38"/>
      <c r="B155" s="39"/>
      <c r="C155" s="219" t="s">
        <v>169</v>
      </c>
      <c r="D155" s="219" t="s">
        <v>135</v>
      </c>
      <c r="E155" s="220" t="s">
        <v>297</v>
      </c>
      <c r="F155" s="221" t="s">
        <v>298</v>
      </c>
      <c r="G155" s="222" t="s">
        <v>138</v>
      </c>
      <c r="H155" s="223">
        <v>6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203</v>
      </c>
      <c r="AT155" s="231" t="s">
        <v>135</v>
      </c>
      <c r="AU155" s="231" t="s">
        <v>87</v>
      </c>
      <c r="AY155" s="17" t="s">
        <v>132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83</v>
      </c>
      <c r="BK155" s="232">
        <f>ROUND(I155*H155,2)</f>
        <v>0</v>
      </c>
      <c r="BL155" s="17" t="s">
        <v>203</v>
      </c>
      <c r="BM155" s="231" t="s">
        <v>299</v>
      </c>
    </row>
    <row r="156" s="2" customFormat="1" ht="24.15" customHeight="1">
      <c r="A156" s="38"/>
      <c r="B156" s="39"/>
      <c r="C156" s="219" t="s">
        <v>300</v>
      </c>
      <c r="D156" s="219" t="s">
        <v>135</v>
      </c>
      <c r="E156" s="220" t="s">
        <v>301</v>
      </c>
      <c r="F156" s="221" t="s">
        <v>302</v>
      </c>
      <c r="G156" s="222" t="s">
        <v>138</v>
      </c>
      <c r="H156" s="223">
        <v>3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203</v>
      </c>
      <c r="AT156" s="231" t="s">
        <v>135</v>
      </c>
      <c r="AU156" s="231" t="s">
        <v>87</v>
      </c>
      <c r="AY156" s="17" t="s">
        <v>132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83</v>
      </c>
      <c r="BK156" s="232">
        <f>ROUND(I156*H156,2)</f>
        <v>0</v>
      </c>
      <c r="BL156" s="17" t="s">
        <v>203</v>
      </c>
      <c r="BM156" s="231" t="s">
        <v>303</v>
      </c>
    </row>
    <row r="157" s="2" customFormat="1" ht="24.15" customHeight="1">
      <c r="A157" s="38"/>
      <c r="B157" s="39"/>
      <c r="C157" s="219" t="s">
        <v>173</v>
      </c>
      <c r="D157" s="219" t="s">
        <v>135</v>
      </c>
      <c r="E157" s="220" t="s">
        <v>304</v>
      </c>
      <c r="F157" s="221" t="s">
        <v>305</v>
      </c>
      <c r="G157" s="222" t="s">
        <v>138</v>
      </c>
      <c r="H157" s="223">
        <v>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203</v>
      </c>
      <c r="AT157" s="231" t="s">
        <v>135</v>
      </c>
      <c r="AU157" s="231" t="s">
        <v>87</v>
      </c>
      <c r="AY157" s="17" t="s">
        <v>132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83</v>
      </c>
      <c r="BK157" s="232">
        <f>ROUND(I157*H157,2)</f>
        <v>0</v>
      </c>
      <c r="BL157" s="17" t="s">
        <v>203</v>
      </c>
      <c r="BM157" s="231" t="s">
        <v>306</v>
      </c>
    </row>
    <row r="158" s="2" customFormat="1" ht="24.15" customHeight="1">
      <c r="A158" s="38"/>
      <c r="B158" s="39"/>
      <c r="C158" s="219" t="s">
        <v>307</v>
      </c>
      <c r="D158" s="219" t="s">
        <v>135</v>
      </c>
      <c r="E158" s="220" t="s">
        <v>308</v>
      </c>
      <c r="F158" s="221" t="s">
        <v>309</v>
      </c>
      <c r="G158" s="222" t="s">
        <v>138</v>
      </c>
      <c r="H158" s="223">
        <v>8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203</v>
      </c>
      <c r="AT158" s="231" t="s">
        <v>135</v>
      </c>
      <c r="AU158" s="231" t="s">
        <v>87</v>
      </c>
      <c r="AY158" s="17" t="s">
        <v>132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83</v>
      </c>
      <c r="BK158" s="232">
        <f>ROUND(I158*H158,2)</f>
        <v>0</v>
      </c>
      <c r="BL158" s="17" t="s">
        <v>203</v>
      </c>
      <c r="BM158" s="231" t="s">
        <v>310</v>
      </c>
    </row>
    <row r="159" s="2" customFormat="1" ht="16.5" customHeight="1">
      <c r="A159" s="38"/>
      <c r="B159" s="39"/>
      <c r="C159" s="240" t="s">
        <v>177</v>
      </c>
      <c r="D159" s="240" t="s">
        <v>199</v>
      </c>
      <c r="E159" s="241" t="s">
        <v>311</v>
      </c>
      <c r="F159" s="242" t="s">
        <v>312</v>
      </c>
      <c r="G159" s="243" t="s">
        <v>214</v>
      </c>
      <c r="H159" s="244">
        <v>18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43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202</v>
      </c>
      <c r="AT159" s="231" t="s">
        <v>199</v>
      </c>
      <c r="AU159" s="231" t="s">
        <v>87</v>
      </c>
      <c r="AY159" s="17" t="s">
        <v>132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83</v>
      </c>
      <c r="BK159" s="232">
        <f>ROUND(I159*H159,2)</f>
        <v>0</v>
      </c>
      <c r="BL159" s="17" t="s">
        <v>203</v>
      </c>
      <c r="BM159" s="231" t="s">
        <v>313</v>
      </c>
    </row>
    <row r="160" s="2" customFormat="1" ht="16.5" customHeight="1">
      <c r="A160" s="38"/>
      <c r="B160" s="39"/>
      <c r="C160" s="219" t="s">
        <v>314</v>
      </c>
      <c r="D160" s="219" t="s">
        <v>135</v>
      </c>
      <c r="E160" s="220" t="s">
        <v>315</v>
      </c>
      <c r="F160" s="221" t="s">
        <v>316</v>
      </c>
      <c r="G160" s="222" t="s">
        <v>138</v>
      </c>
      <c r="H160" s="223">
        <v>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203</v>
      </c>
      <c r="AT160" s="231" t="s">
        <v>135</v>
      </c>
      <c r="AU160" s="231" t="s">
        <v>87</v>
      </c>
      <c r="AY160" s="17" t="s">
        <v>132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83</v>
      </c>
      <c r="BK160" s="232">
        <f>ROUND(I160*H160,2)</f>
        <v>0</v>
      </c>
      <c r="BL160" s="17" t="s">
        <v>203</v>
      </c>
      <c r="BM160" s="231" t="s">
        <v>317</v>
      </c>
    </row>
    <row r="161" s="2" customFormat="1" ht="16.5" customHeight="1">
      <c r="A161" s="38"/>
      <c r="B161" s="39"/>
      <c r="C161" s="219" t="s">
        <v>182</v>
      </c>
      <c r="D161" s="219" t="s">
        <v>135</v>
      </c>
      <c r="E161" s="220" t="s">
        <v>318</v>
      </c>
      <c r="F161" s="221" t="s">
        <v>319</v>
      </c>
      <c r="G161" s="222" t="s">
        <v>138</v>
      </c>
      <c r="H161" s="223">
        <v>2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43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203</v>
      </c>
      <c r="AT161" s="231" t="s">
        <v>135</v>
      </c>
      <c r="AU161" s="231" t="s">
        <v>87</v>
      </c>
      <c r="AY161" s="17" t="s">
        <v>132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83</v>
      </c>
      <c r="BK161" s="232">
        <f>ROUND(I161*H161,2)</f>
        <v>0</v>
      </c>
      <c r="BL161" s="17" t="s">
        <v>203</v>
      </c>
      <c r="BM161" s="231" t="s">
        <v>320</v>
      </c>
    </row>
    <row r="162" s="2" customFormat="1" ht="16.5" customHeight="1">
      <c r="A162" s="38"/>
      <c r="B162" s="39"/>
      <c r="C162" s="219" t="s">
        <v>321</v>
      </c>
      <c r="D162" s="219" t="s">
        <v>135</v>
      </c>
      <c r="E162" s="220" t="s">
        <v>322</v>
      </c>
      <c r="F162" s="221" t="s">
        <v>323</v>
      </c>
      <c r="G162" s="222" t="s">
        <v>138</v>
      </c>
      <c r="H162" s="223">
        <v>4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43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203</v>
      </c>
      <c r="AT162" s="231" t="s">
        <v>135</v>
      </c>
      <c r="AU162" s="231" t="s">
        <v>87</v>
      </c>
      <c r="AY162" s="17" t="s">
        <v>132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83</v>
      </c>
      <c r="BK162" s="232">
        <f>ROUND(I162*H162,2)</f>
        <v>0</v>
      </c>
      <c r="BL162" s="17" t="s">
        <v>203</v>
      </c>
      <c r="BM162" s="231" t="s">
        <v>324</v>
      </c>
    </row>
    <row r="163" s="2" customFormat="1" ht="16.5" customHeight="1">
      <c r="A163" s="38"/>
      <c r="B163" s="39"/>
      <c r="C163" s="219" t="s">
        <v>325</v>
      </c>
      <c r="D163" s="219" t="s">
        <v>135</v>
      </c>
      <c r="E163" s="220" t="s">
        <v>326</v>
      </c>
      <c r="F163" s="221" t="s">
        <v>327</v>
      </c>
      <c r="G163" s="222" t="s">
        <v>138</v>
      </c>
      <c r="H163" s="223">
        <v>4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43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203</v>
      </c>
      <c r="AT163" s="231" t="s">
        <v>135</v>
      </c>
      <c r="AU163" s="231" t="s">
        <v>87</v>
      </c>
      <c r="AY163" s="17" t="s">
        <v>132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83</v>
      </c>
      <c r="BK163" s="232">
        <f>ROUND(I163*H163,2)</f>
        <v>0</v>
      </c>
      <c r="BL163" s="17" t="s">
        <v>203</v>
      </c>
      <c r="BM163" s="231" t="s">
        <v>328</v>
      </c>
    </row>
    <row r="164" s="2" customFormat="1" ht="16.5" customHeight="1">
      <c r="A164" s="38"/>
      <c r="B164" s="39"/>
      <c r="C164" s="219" t="s">
        <v>329</v>
      </c>
      <c r="D164" s="219" t="s">
        <v>135</v>
      </c>
      <c r="E164" s="220" t="s">
        <v>330</v>
      </c>
      <c r="F164" s="221" t="s">
        <v>331</v>
      </c>
      <c r="G164" s="222" t="s">
        <v>138</v>
      </c>
      <c r="H164" s="223">
        <v>4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203</v>
      </c>
      <c r="AT164" s="231" t="s">
        <v>135</v>
      </c>
      <c r="AU164" s="231" t="s">
        <v>87</v>
      </c>
      <c r="AY164" s="17" t="s">
        <v>132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83</v>
      </c>
      <c r="BK164" s="232">
        <f>ROUND(I164*H164,2)</f>
        <v>0</v>
      </c>
      <c r="BL164" s="17" t="s">
        <v>203</v>
      </c>
      <c r="BM164" s="231" t="s">
        <v>332</v>
      </c>
    </row>
    <row r="165" s="2" customFormat="1" ht="16.5" customHeight="1">
      <c r="A165" s="38"/>
      <c r="B165" s="39"/>
      <c r="C165" s="219" t="s">
        <v>185</v>
      </c>
      <c r="D165" s="219" t="s">
        <v>135</v>
      </c>
      <c r="E165" s="220" t="s">
        <v>333</v>
      </c>
      <c r="F165" s="221" t="s">
        <v>334</v>
      </c>
      <c r="G165" s="222" t="s">
        <v>138</v>
      </c>
      <c r="H165" s="223">
        <v>12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43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203</v>
      </c>
      <c r="AT165" s="231" t="s">
        <v>135</v>
      </c>
      <c r="AU165" s="231" t="s">
        <v>87</v>
      </c>
      <c r="AY165" s="17" t="s">
        <v>132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83</v>
      </c>
      <c r="BK165" s="232">
        <f>ROUND(I165*H165,2)</f>
        <v>0</v>
      </c>
      <c r="BL165" s="17" t="s">
        <v>203</v>
      </c>
      <c r="BM165" s="231" t="s">
        <v>335</v>
      </c>
    </row>
    <row r="166" s="2" customFormat="1" ht="16.5" customHeight="1">
      <c r="A166" s="38"/>
      <c r="B166" s="39"/>
      <c r="C166" s="219" t="s">
        <v>336</v>
      </c>
      <c r="D166" s="219" t="s">
        <v>135</v>
      </c>
      <c r="E166" s="220" t="s">
        <v>337</v>
      </c>
      <c r="F166" s="221" t="s">
        <v>338</v>
      </c>
      <c r="G166" s="222" t="s">
        <v>138</v>
      </c>
      <c r="H166" s="223">
        <v>12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43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203</v>
      </c>
      <c r="AT166" s="231" t="s">
        <v>135</v>
      </c>
      <c r="AU166" s="231" t="s">
        <v>87</v>
      </c>
      <c r="AY166" s="17" t="s">
        <v>132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83</v>
      </c>
      <c r="BK166" s="232">
        <f>ROUND(I166*H166,2)</f>
        <v>0</v>
      </c>
      <c r="BL166" s="17" t="s">
        <v>203</v>
      </c>
      <c r="BM166" s="231" t="s">
        <v>339</v>
      </c>
    </row>
    <row r="167" s="2" customFormat="1" ht="16.5" customHeight="1">
      <c r="A167" s="38"/>
      <c r="B167" s="39"/>
      <c r="C167" s="219" t="s">
        <v>340</v>
      </c>
      <c r="D167" s="219" t="s">
        <v>135</v>
      </c>
      <c r="E167" s="220" t="s">
        <v>341</v>
      </c>
      <c r="F167" s="221" t="s">
        <v>342</v>
      </c>
      <c r="G167" s="222" t="s">
        <v>138</v>
      </c>
      <c r="H167" s="223">
        <v>4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203</v>
      </c>
      <c r="AT167" s="231" t="s">
        <v>135</v>
      </c>
      <c r="AU167" s="231" t="s">
        <v>87</v>
      </c>
      <c r="AY167" s="17" t="s">
        <v>132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83</v>
      </c>
      <c r="BK167" s="232">
        <f>ROUND(I167*H167,2)</f>
        <v>0</v>
      </c>
      <c r="BL167" s="17" t="s">
        <v>203</v>
      </c>
      <c r="BM167" s="231" t="s">
        <v>343</v>
      </c>
    </row>
    <row r="168" s="2" customFormat="1" ht="16.5" customHeight="1">
      <c r="A168" s="38"/>
      <c r="B168" s="39"/>
      <c r="C168" s="219" t="s">
        <v>344</v>
      </c>
      <c r="D168" s="219" t="s">
        <v>135</v>
      </c>
      <c r="E168" s="220" t="s">
        <v>345</v>
      </c>
      <c r="F168" s="221" t="s">
        <v>346</v>
      </c>
      <c r="G168" s="222" t="s">
        <v>138</v>
      </c>
      <c r="H168" s="223">
        <v>2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43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203</v>
      </c>
      <c r="AT168" s="231" t="s">
        <v>135</v>
      </c>
      <c r="AU168" s="231" t="s">
        <v>87</v>
      </c>
      <c r="AY168" s="17" t="s">
        <v>132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83</v>
      </c>
      <c r="BK168" s="232">
        <f>ROUND(I168*H168,2)</f>
        <v>0</v>
      </c>
      <c r="BL168" s="17" t="s">
        <v>203</v>
      </c>
      <c r="BM168" s="231" t="s">
        <v>347</v>
      </c>
    </row>
    <row r="169" s="2" customFormat="1" ht="16.5" customHeight="1">
      <c r="A169" s="38"/>
      <c r="B169" s="39"/>
      <c r="C169" s="219" t="s">
        <v>348</v>
      </c>
      <c r="D169" s="219" t="s">
        <v>135</v>
      </c>
      <c r="E169" s="220" t="s">
        <v>349</v>
      </c>
      <c r="F169" s="221" t="s">
        <v>350</v>
      </c>
      <c r="G169" s="222" t="s">
        <v>138</v>
      </c>
      <c r="H169" s="223">
        <v>6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43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203</v>
      </c>
      <c r="AT169" s="231" t="s">
        <v>135</v>
      </c>
      <c r="AU169" s="231" t="s">
        <v>87</v>
      </c>
      <c r="AY169" s="17" t="s">
        <v>132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83</v>
      </c>
      <c r="BK169" s="232">
        <f>ROUND(I169*H169,2)</f>
        <v>0</v>
      </c>
      <c r="BL169" s="17" t="s">
        <v>203</v>
      </c>
      <c r="BM169" s="231" t="s">
        <v>351</v>
      </c>
    </row>
    <row r="170" s="2" customFormat="1" ht="16.5" customHeight="1">
      <c r="A170" s="38"/>
      <c r="B170" s="39"/>
      <c r="C170" s="219" t="s">
        <v>352</v>
      </c>
      <c r="D170" s="219" t="s">
        <v>135</v>
      </c>
      <c r="E170" s="220" t="s">
        <v>353</v>
      </c>
      <c r="F170" s="221" t="s">
        <v>354</v>
      </c>
      <c r="G170" s="222" t="s">
        <v>138</v>
      </c>
      <c r="H170" s="223">
        <v>4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203</v>
      </c>
      <c r="AT170" s="231" t="s">
        <v>135</v>
      </c>
      <c r="AU170" s="231" t="s">
        <v>87</v>
      </c>
      <c r="AY170" s="17" t="s">
        <v>132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83</v>
      </c>
      <c r="BK170" s="232">
        <f>ROUND(I170*H170,2)</f>
        <v>0</v>
      </c>
      <c r="BL170" s="17" t="s">
        <v>203</v>
      </c>
      <c r="BM170" s="231" t="s">
        <v>355</v>
      </c>
    </row>
    <row r="171" s="2" customFormat="1" ht="16.5" customHeight="1">
      <c r="A171" s="38"/>
      <c r="B171" s="39"/>
      <c r="C171" s="219" t="s">
        <v>356</v>
      </c>
      <c r="D171" s="219" t="s">
        <v>135</v>
      </c>
      <c r="E171" s="220" t="s">
        <v>357</v>
      </c>
      <c r="F171" s="221" t="s">
        <v>358</v>
      </c>
      <c r="G171" s="222" t="s">
        <v>138</v>
      </c>
      <c r="H171" s="223">
        <v>4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43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203</v>
      </c>
      <c r="AT171" s="231" t="s">
        <v>135</v>
      </c>
      <c r="AU171" s="231" t="s">
        <v>87</v>
      </c>
      <c r="AY171" s="17" t="s">
        <v>132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83</v>
      </c>
      <c r="BK171" s="232">
        <f>ROUND(I171*H171,2)</f>
        <v>0</v>
      </c>
      <c r="BL171" s="17" t="s">
        <v>203</v>
      </c>
      <c r="BM171" s="231" t="s">
        <v>359</v>
      </c>
    </row>
    <row r="172" s="2" customFormat="1" ht="16.5" customHeight="1">
      <c r="A172" s="38"/>
      <c r="B172" s="39"/>
      <c r="C172" s="219" t="s">
        <v>360</v>
      </c>
      <c r="D172" s="219" t="s">
        <v>135</v>
      </c>
      <c r="E172" s="220" t="s">
        <v>361</v>
      </c>
      <c r="F172" s="221" t="s">
        <v>362</v>
      </c>
      <c r="G172" s="222" t="s">
        <v>138</v>
      </c>
      <c r="H172" s="223">
        <v>4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203</v>
      </c>
      <c r="AT172" s="231" t="s">
        <v>135</v>
      </c>
      <c r="AU172" s="231" t="s">
        <v>87</v>
      </c>
      <c r="AY172" s="17" t="s">
        <v>132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83</v>
      </c>
      <c r="BK172" s="232">
        <f>ROUND(I172*H172,2)</f>
        <v>0</v>
      </c>
      <c r="BL172" s="17" t="s">
        <v>203</v>
      </c>
      <c r="BM172" s="231" t="s">
        <v>363</v>
      </c>
    </row>
    <row r="173" s="2" customFormat="1" ht="24.15" customHeight="1">
      <c r="A173" s="38"/>
      <c r="B173" s="39"/>
      <c r="C173" s="219" t="s">
        <v>364</v>
      </c>
      <c r="D173" s="219" t="s">
        <v>135</v>
      </c>
      <c r="E173" s="220" t="s">
        <v>365</v>
      </c>
      <c r="F173" s="221" t="s">
        <v>366</v>
      </c>
      <c r="G173" s="222" t="s">
        <v>138</v>
      </c>
      <c r="H173" s="223">
        <v>1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203</v>
      </c>
      <c r="AT173" s="231" t="s">
        <v>135</v>
      </c>
      <c r="AU173" s="231" t="s">
        <v>87</v>
      </c>
      <c r="AY173" s="17" t="s">
        <v>132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83</v>
      </c>
      <c r="BK173" s="232">
        <f>ROUND(I173*H173,2)</f>
        <v>0</v>
      </c>
      <c r="BL173" s="17" t="s">
        <v>203</v>
      </c>
      <c r="BM173" s="231" t="s">
        <v>367</v>
      </c>
    </row>
    <row r="174" s="2" customFormat="1" ht="24.15" customHeight="1">
      <c r="A174" s="38"/>
      <c r="B174" s="39"/>
      <c r="C174" s="219" t="s">
        <v>368</v>
      </c>
      <c r="D174" s="219" t="s">
        <v>135</v>
      </c>
      <c r="E174" s="220" t="s">
        <v>369</v>
      </c>
      <c r="F174" s="221" t="s">
        <v>370</v>
      </c>
      <c r="G174" s="222" t="s">
        <v>138</v>
      </c>
      <c r="H174" s="223">
        <v>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43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203</v>
      </c>
      <c r="AT174" s="231" t="s">
        <v>135</v>
      </c>
      <c r="AU174" s="231" t="s">
        <v>87</v>
      </c>
      <c r="AY174" s="17" t="s">
        <v>132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83</v>
      </c>
      <c r="BK174" s="232">
        <f>ROUND(I174*H174,2)</f>
        <v>0</v>
      </c>
      <c r="BL174" s="17" t="s">
        <v>203</v>
      </c>
      <c r="BM174" s="231" t="s">
        <v>371</v>
      </c>
    </row>
    <row r="175" s="2" customFormat="1" ht="24.15" customHeight="1">
      <c r="A175" s="38"/>
      <c r="B175" s="39"/>
      <c r="C175" s="219" t="s">
        <v>372</v>
      </c>
      <c r="D175" s="219" t="s">
        <v>135</v>
      </c>
      <c r="E175" s="220" t="s">
        <v>373</v>
      </c>
      <c r="F175" s="221" t="s">
        <v>374</v>
      </c>
      <c r="G175" s="222" t="s">
        <v>138</v>
      </c>
      <c r="H175" s="223">
        <v>1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43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203</v>
      </c>
      <c r="AT175" s="231" t="s">
        <v>135</v>
      </c>
      <c r="AU175" s="231" t="s">
        <v>87</v>
      </c>
      <c r="AY175" s="17" t="s">
        <v>132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83</v>
      </c>
      <c r="BK175" s="232">
        <f>ROUND(I175*H175,2)</f>
        <v>0</v>
      </c>
      <c r="BL175" s="17" t="s">
        <v>203</v>
      </c>
      <c r="BM175" s="231" t="s">
        <v>375</v>
      </c>
    </row>
    <row r="176" s="2" customFormat="1" ht="24.15" customHeight="1">
      <c r="A176" s="38"/>
      <c r="B176" s="39"/>
      <c r="C176" s="219" t="s">
        <v>376</v>
      </c>
      <c r="D176" s="219" t="s">
        <v>135</v>
      </c>
      <c r="E176" s="220" t="s">
        <v>377</v>
      </c>
      <c r="F176" s="221" t="s">
        <v>378</v>
      </c>
      <c r="G176" s="222" t="s">
        <v>138</v>
      </c>
      <c r="H176" s="223">
        <v>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43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203</v>
      </c>
      <c r="AT176" s="231" t="s">
        <v>135</v>
      </c>
      <c r="AU176" s="231" t="s">
        <v>87</v>
      </c>
      <c r="AY176" s="17" t="s">
        <v>132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83</v>
      </c>
      <c r="BK176" s="232">
        <f>ROUND(I176*H176,2)</f>
        <v>0</v>
      </c>
      <c r="BL176" s="17" t="s">
        <v>203</v>
      </c>
      <c r="BM176" s="231" t="s">
        <v>379</v>
      </c>
    </row>
    <row r="177" s="2" customFormat="1" ht="24.15" customHeight="1">
      <c r="A177" s="38"/>
      <c r="B177" s="39"/>
      <c r="C177" s="240" t="s">
        <v>380</v>
      </c>
      <c r="D177" s="240" t="s">
        <v>199</v>
      </c>
      <c r="E177" s="241" t="s">
        <v>248</v>
      </c>
      <c r="F177" s="242" t="s">
        <v>381</v>
      </c>
      <c r="G177" s="243" t="s">
        <v>138</v>
      </c>
      <c r="H177" s="244">
        <v>4</v>
      </c>
      <c r="I177" s="245"/>
      <c r="J177" s="246">
        <f>ROUND(I177*H177,2)</f>
        <v>0</v>
      </c>
      <c r="K177" s="247"/>
      <c r="L177" s="248"/>
      <c r="M177" s="249" t="s">
        <v>1</v>
      </c>
      <c r="N177" s="250" t="s">
        <v>43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202</v>
      </c>
      <c r="AT177" s="231" t="s">
        <v>199</v>
      </c>
      <c r="AU177" s="231" t="s">
        <v>87</v>
      </c>
      <c r="AY177" s="17" t="s">
        <v>132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83</v>
      </c>
      <c r="BK177" s="232">
        <f>ROUND(I177*H177,2)</f>
        <v>0</v>
      </c>
      <c r="BL177" s="17" t="s">
        <v>203</v>
      </c>
      <c r="BM177" s="231" t="s">
        <v>382</v>
      </c>
    </row>
    <row r="178" s="2" customFormat="1" ht="16.5" customHeight="1">
      <c r="A178" s="38"/>
      <c r="B178" s="39"/>
      <c r="C178" s="219" t="s">
        <v>383</v>
      </c>
      <c r="D178" s="219" t="s">
        <v>135</v>
      </c>
      <c r="E178" s="220" t="s">
        <v>384</v>
      </c>
      <c r="F178" s="221" t="s">
        <v>385</v>
      </c>
      <c r="G178" s="222" t="s">
        <v>138</v>
      </c>
      <c r="H178" s="223">
        <v>4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43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203</v>
      </c>
      <c r="AT178" s="231" t="s">
        <v>135</v>
      </c>
      <c r="AU178" s="231" t="s">
        <v>87</v>
      </c>
      <c r="AY178" s="17" t="s">
        <v>132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83</v>
      </c>
      <c r="BK178" s="232">
        <f>ROUND(I178*H178,2)</f>
        <v>0</v>
      </c>
      <c r="BL178" s="17" t="s">
        <v>203</v>
      </c>
      <c r="BM178" s="231" t="s">
        <v>386</v>
      </c>
    </row>
    <row r="179" s="2" customFormat="1" ht="16.5" customHeight="1">
      <c r="A179" s="38"/>
      <c r="B179" s="39"/>
      <c r="C179" s="219" t="s">
        <v>387</v>
      </c>
      <c r="D179" s="219" t="s">
        <v>135</v>
      </c>
      <c r="E179" s="220" t="s">
        <v>388</v>
      </c>
      <c r="F179" s="221" t="s">
        <v>389</v>
      </c>
      <c r="G179" s="222" t="s">
        <v>138</v>
      </c>
      <c r="H179" s="223">
        <v>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43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203</v>
      </c>
      <c r="AT179" s="231" t="s">
        <v>135</v>
      </c>
      <c r="AU179" s="231" t="s">
        <v>87</v>
      </c>
      <c r="AY179" s="17" t="s">
        <v>132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83</v>
      </c>
      <c r="BK179" s="232">
        <f>ROUND(I179*H179,2)</f>
        <v>0</v>
      </c>
      <c r="BL179" s="17" t="s">
        <v>203</v>
      </c>
      <c r="BM179" s="231" t="s">
        <v>390</v>
      </c>
    </row>
    <row r="180" s="2" customFormat="1" ht="16.5" customHeight="1">
      <c r="A180" s="38"/>
      <c r="B180" s="39"/>
      <c r="C180" s="219" t="s">
        <v>391</v>
      </c>
      <c r="D180" s="219" t="s">
        <v>135</v>
      </c>
      <c r="E180" s="220" t="s">
        <v>392</v>
      </c>
      <c r="F180" s="221" t="s">
        <v>393</v>
      </c>
      <c r="G180" s="222" t="s">
        <v>138</v>
      </c>
      <c r="H180" s="223">
        <v>1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43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203</v>
      </c>
      <c r="AT180" s="231" t="s">
        <v>135</v>
      </c>
      <c r="AU180" s="231" t="s">
        <v>87</v>
      </c>
      <c r="AY180" s="17" t="s">
        <v>132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83</v>
      </c>
      <c r="BK180" s="232">
        <f>ROUND(I180*H180,2)</f>
        <v>0</v>
      </c>
      <c r="BL180" s="17" t="s">
        <v>203</v>
      </c>
      <c r="BM180" s="231" t="s">
        <v>394</v>
      </c>
    </row>
    <row r="181" s="2" customFormat="1" ht="24.15" customHeight="1">
      <c r="A181" s="38"/>
      <c r="B181" s="39"/>
      <c r="C181" s="219" t="s">
        <v>395</v>
      </c>
      <c r="D181" s="219" t="s">
        <v>135</v>
      </c>
      <c r="E181" s="220" t="s">
        <v>396</v>
      </c>
      <c r="F181" s="221" t="s">
        <v>397</v>
      </c>
      <c r="G181" s="222" t="s">
        <v>138</v>
      </c>
      <c r="H181" s="223">
        <v>1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43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203</v>
      </c>
      <c r="AT181" s="231" t="s">
        <v>135</v>
      </c>
      <c r="AU181" s="231" t="s">
        <v>87</v>
      </c>
      <c r="AY181" s="17" t="s">
        <v>132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83</v>
      </c>
      <c r="BK181" s="232">
        <f>ROUND(I181*H181,2)</f>
        <v>0</v>
      </c>
      <c r="BL181" s="17" t="s">
        <v>203</v>
      </c>
      <c r="BM181" s="231" t="s">
        <v>398</v>
      </c>
    </row>
    <row r="182" s="2" customFormat="1" ht="16.5" customHeight="1">
      <c r="A182" s="38"/>
      <c r="B182" s="39"/>
      <c r="C182" s="219" t="s">
        <v>399</v>
      </c>
      <c r="D182" s="219" t="s">
        <v>135</v>
      </c>
      <c r="E182" s="220" t="s">
        <v>400</v>
      </c>
      <c r="F182" s="221" t="s">
        <v>401</v>
      </c>
      <c r="G182" s="222" t="s">
        <v>138</v>
      </c>
      <c r="H182" s="223">
        <v>1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43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203</v>
      </c>
      <c r="AT182" s="231" t="s">
        <v>135</v>
      </c>
      <c r="AU182" s="231" t="s">
        <v>87</v>
      </c>
      <c r="AY182" s="17" t="s">
        <v>132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83</v>
      </c>
      <c r="BK182" s="232">
        <f>ROUND(I182*H182,2)</f>
        <v>0</v>
      </c>
      <c r="BL182" s="17" t="s">
        <v>203</v>
      </c>
      <c r="BM182" s="231" t="s">
        <v>402</v>
      </c>
    </row>
    <row r="183" s="2" customFormat="1" ht="24.15" customHeight="1">
      <c r="A183" s="38"/>
      <c r="B183" s="39"/>
      <c r="C183" s="219" t="s">
        <v>403</v>
      </c>
      <c r="D183" s="219" t="s">
        <v>135</v>
      </c>
      <c r="E183" s="220" t="s">
        <v>404</v>
      </c>
      <c r="F183" s="221" t="s">
        <v>405</v>
      </c>
      <c r="G183" s="222" t="s">
        <v>138</v>
      </c>
      <c r="H183" s="223">
        <v>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43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203</v>
      </c>
      <c r="AT183" s="231" t="s">
        <v>135</v>
      </c>
      <c r="AU183" s="231" t="s">
        <v>87</v>
      </c>
      <c r="AY183" s="17" t="s">
        <v>132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83</v>
      </c>
      <c r="BK183" s="232">
        <f>ROUND(I183*H183,2)</f>
        <v>0</v>
      </c>
      <c r="BL183" s="17" t="s">
        <v>203</v>
      </c>
      <c r="BM183" s="231" t="s">
        <v>406</v>
      </c>
    </row>
    <row r="184" s="2" customFormat="1" ht="24.15" customHeight="1">
      <c r="A184" s="38"/>
      <c r="B184" s="39"/>
      <c r="C184" s="219" t="s">
        <v>407</v>
      </c>
      <c r="D184" s="219" t="s">
        <v>135</v>
      </c>
      <c r="E184" s="220" t="s">
        <v>408</v>
      </c>
      <c r="F184" s="221" t="s">
        <v>409</v>
      </c>
      <c r="G184" s="222" t="s">
        <v>138</v>
      </c>
      <c r="H184" s="223">
        <v>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43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203</v>
      </c>
      <c r="AT184" s="231" t="s">
        <v>135</v>
      </c>
      <c r="AU184" s="231" t="s">
        <v>87</v>
      </c>
      <c r="AY184" s="17" t="s">
        <v>132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83</v>
      </c>
      <c r="BK184" s="232">
        <f>ROUND(I184*H184,2)</f>
        <v>0</v>
      </c>
      <c r="BL184" s="17" t="s">
        <v>203</v>
      </c>
      <c r="BM184" s="231" t="s">
        <v>410</v>
      </c>
    </row>
    <row r="185" s="2" customFormat="1" ht="24.15" customHeight="1">
      <c r="A185" s="38"/>
      <c r="B185" s="39"/>
      <c r="C185" s="219" t="s">
        <v>411</v>
      </c>
      <c r="D185" s="219" t="s">
        <v>135</v>
      </c>
      <c r="E185" s="220" t="s">
        <v>412</v>
      </c>
      <c r="F185" s="221" t="s">
        <v>413</v>
      </c>
      <c r="G185" s="222" t="s">
        <v>138</v>
      </c>
      <c r="H185" s="223">
        <v>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43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203</v>
      </c>
      <c r="AT185" s="231" t="s">
        <v>135</v>
      </c>
      <c r="AU185" s="231" t="s">
        <v>87</v>
      </c>
      <c r="AY185" s="17" t="s">
        <v>132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83</v>
      </c>
      <c r="BK185" s="232">
        <f>ROUND(I185*H185,2)</f>
        <v>0</v>
      </c>
      <c r="BL185" s="17" t="s">
        <v>203</v>
      </c>
      <c r="BM185" s="231" t="s">
        <v>414</v>
      </c>
    </row>
    <row r="186" s="2" customFormat="1">
      <c r="A186" s="38"/>
      <c r="B186" s="39"/>
      <c r="C186" s="40"/>
      <c r="D186" s="233" t="s">
        <v>186</v>
      </c>
      <c r="E186" s="40"/>
      <c r="F186" s="234" t="s">
        <v>415</v>
      </c>
      <c r="G186" s="40"/>
      <c r="H186" s="40"/>
      <c r="I186" s="235"/>
      <c r="J186" s="40"/>
      <c r="K186" s="40"/>
      <c r="L186" s="44"/>
      <c r="M186" s="251"/>
      <c r="N186" s="252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186</v>
      </c>
      <c r="AU186" s="17" t="s">
        <v>87</v>
      </c>
    </row>
    <row r="187" s="2" customFormat="1" ht="24.15" customHeight="1">
      <c r="A187" s="38"/>
      <c r="B187" s="39"/>
      <c r="C187" s="219" t="s">
        <v>416</v>
      </c>
      <c r="D187" s="219" t="s">
        <v>135</v>
      </c>
      <c r="E187" s="220" t="s">
        <v>417</v>
      </c>
      <c r="F187" s="221" t="s">
        <v>418</v>
      </c>
      <c r="G187" s="222" t="s">
        <v>138</v>
      </c>
      <c r="H187" s="223">
        <v>6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43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203</v>
      </c>
      <c r="AT187" s="231" t="s">
        <v>135</v>
      </c>
      <c r="AU187" s="231" t="s">
        <v>87</v>
      </c>
      <c r="AY187" s="17" t="s">
        <v>132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83</v>
      </c>
      <c r="BK187" s="232">
        <f>ROUND(I187*H187,2)</f>
        <v>0</v>
      </c>
      <c r="BL187" s="17" t="s">
        <v>203</v>
      </c>
      <c r="BM187" s="231" t="s">
        <v>419</v>
      </c>
    </row>
    <row r="188" s="2" customFormat="1" ht="24.15" customHeight="1">
      <c r="A188" s="38"/>
      <c r="B188" s="39"/>
      <c r="C188" s="219" t="s">
        <v>420</v>
      </c>
      <c r="D188" s="219" t="s">
        <v>135</v>
      </c>
      <c r="E188" s="220" t="s">
        <v>421</v>
      </c>
      <c r="F188" s="221" t="s">
        <v>422</v>
      </c>
      <c r="G188" s="222" t="s">
        <v>138</v>
      </c>
      <c r="H188" s="223">
        <v>7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43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203</v>
      </c>
      <c r="AT188" s="231" t="s">
        <v>135</v>
      </c>
      <c r="AU188" s="231" t="s">
        <v>87</v>
      </c>
      <c r="AY188" s="17" t="s">
        <v>132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83</v>
      </c>
      <c r="BK188" s="232">
        <f>ROUND(I188*H188,2)</f>
        <v>0</v>
      </c>
      <c r="BL188" s="17" t="s">
        <v>203</v>
      </c>
      <c r="BM188" s="231" t="s">
        <v>423</v>
      </c>
    </row>
    <row r="189" s="2" customFormat="1" ht="16.5" customHeight="1">
      <c r="A189" s="38"/>
      <c r="B189" s="39"/>
      <c r="C189" s="219" t="s">
        <v>424</v>
      </c>
      <c r="D189" s="219" t="s">
        <v>135</v>
      </c>
      <c r="E189" s="220" t="s">
        <v>425</v>
      </c>
      <c r="F189" s="221" t="s">
        <v>426</v>
      </c>
      <c r="G189" s="222" t="s">
        <v>427</v>
      </c>
      <c r="H189" s="223">
        <v>3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43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203</v>
      </c>
      <c r="AT189" s="231" t="s">
        <v>135</v>
      </c>
      <c r="AU189" s="231" t="s">
        <v>87</v>
      </c>
      <c r="AY189" s="17" t="s">
        <v>132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83</v>
      </c>
      <c r="BK189" s="232">
        <f>ROUND(I189*H189,2)</f>
        <v>0</v>
      </c>
      <c r="BL189" s="17" t="s">
        <v>203</v>
      </c>
      <c r="BM189" s="231" t="s">
        <v>428</v>
      </c>
    </row>
    <row r="190" s="2" customFormat="1" ht="16.5" customHeight="1">
      <c r="A190" s="38"/>
      <c r="B190" s="39"/>
      <c r="C190" s="219" t="s">
        <v>429</v>
      </c>
      <c r="D190" s="219" t="s">
        <v>135</v>
      </c>
      <c r="E190" s="220" t="s">
        <v>430</v>
      </c>
      <c r="F190" s="221" t="s">
        <v>431</v>
      </c>
      <c r="G190" s="222" t="s">
        <v>138</v>
      </c>
      <c r="H190" s="223">
        <v>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43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203</v>
      </c>
      <c r="AT190" s="231" t="s">
        <v>135</v>
      </c>
      <c r="AU190" s="231" t="s">
        <v>87</v>
      </c>
      <c r="AY190" s="17" t="s">
        <v>132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83</v>
      </c>
      <c r="BK190" s="232">
        <f>ROUND(I190*H190,2)</f>
        <v>0</v>
      </c>
      <c r="BL190" s="17" t="s">
        <v>203</v>
      </c>
      <c r="BM190" s="231" t="s">
        <v>432</v>
      </c>
    </row>
    <row r="191" s="2" customFormat="1" ht="24.15" customHeight="1">
      <c r="A191" s="38"/>
      <c r="B191" s="39"/>
      <c r="C191" s="219" t="s">
        <v>433</v>
      </c>
      <c r="D191" s="219" t="s">
        <v>135</v>
      </c>
      <c r="E191" s="220" t="s">
        <v>434</v>
      </c>
      <c r="F191" s="221" t="s">
        <v>435</v>
      </c>
      <c r="G191" s="222" t="s">
        <v>138</v>
      </c>
      <c r="H191" s="223">
        <v>1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43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203</v>
      </c>
      <c r="AT191" s="231" t="s">
        <v>135</v>
      </c>
      <c r="AU191" s="231" t="s">
        <v>87</v>
      </c>
      <c r="AY191" s="17" t="s">
        <v>132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83</v>
      </c>
      <c r="BK191" s="232">
        <f>ROUND(I191*H191,2)</f>
        <v>0</v>
      </c>
      <c r="BL191" s="17" t="s">
        <v>203</v>
      </c>
      <c r="BM191" s="231" t="s">
        <v>436</v>
      </c>
    </row>
    <row r="192" s="2" customFormat="1" ht="21.75" customHeight="1">
      <c r="A192" s="38"/>
      <c r="B192" s="39"/>
      <c r="C192" s="219" t="s">
        <v>203</v>
      </c>
      <c r="D192" s="219" t="s">
        <v>135</v>
      </c>
      <c r="E192" s="220" t="s">
        <v>437</v>
      </c>
      <c r="F192" s="221" t="s">
        <v>438</v>
      </c>
      <c r="G192" s="222" t="s">
        <v>138</v>
      </c>
      <c r="H192" s="223">
        <v>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43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203</v>
      </c>
      <c r="AT192" s="231" t="s">
        <v>135</v>
      </c>
      <c r="AU192" s="231" t="s">
        <v>87</v>
      </c>
      <c r="AY192" s="17" t="s">
        <v>132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83</v>
      </c>
      <c r="BK192" s="232">
        <f>ROUND(I192*H192,2)</f>
        <v>0</v>
      </c>
      <c r="BL192" s="17" t="s">
        <v>203</v>
      </c>
      <c r="BM192" s="231" t="s">
        <v>439</v>
      </c>
    </row>
    <row r="193" s="12" customFormat="1" ht="25.92" customHeight="1">
      <c r="A193" s="12"/>
      <c r="B193" s="203"/>
      <c r="C193" s="204"/>
      <c r="D193" s="205" t="s">
        <v>77</v>
      </c>
      <c r="E193" s="206" t="s">
        <v>440</v>
      </c>
      <c r="F193" s="206" t="s">
        <v>441</v>
      </c>
      <c r="G193" s="204"/>
      <c r="H193" s="204"/>
      <c r="I193" s="207"/>
      <c r="J193" s="208">
        <f>BK193</f>
        <v>0</v>
      </c>
      <c r="K193" s="204"/>
      <c r="L193" s="209"/>
      <c r="M193" s="210"/>
      <c r="N193" s="211"/>
      <c r="O193" s="211"/>
      <c r="P193" s="212">
        <f>P194</f>
        <v>0</v>
      </c>
      <c r="Q193" s="211"/>
      <c r="R193" s="212">
        <f>R194</f>
        <v>0</v>
      </c>
      <c r="S193" s="211"/>
      <c r="T193" s="213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93</v>
      </c>
      <c r="AT193" s="215" t="s">
        <v>77</v>
      </c>
      <c r="AU193" s="215" t="s">
        <v>78</v>
      </c>
      <c r="AY193" s="214" t="s">
        <v>132</v>
      </c>
      <c r="BK193" s="216">
        <f>BK194</f>
        <v>0</v>
      </c>
    </row>
    <row r="194" s="2" customFormat="1" ht="16.5" customHeight="1">
      <c r="A194" s="38"/>
      <c r="B194" s="39"/>
      <c r="C194" s="219" t="s">
        <v>442</v>
      </c>
      <c r="D194" s="219" t="s">
        <v>135</v>
      </c>
      <c r="E194" s="220" t="s">
        <v>443</v>
      </c>
      <c r="F194" s="221" t="s">
        <v>444</v>
      </c>
      <c r="G194" s="222" t="s">
        <v>427</v>
      </c>
      <c r="H194" s="223">
        <v>1</v>
      </c>
      <c r="I194" s="224"/>
      <c r="J194" s="225">
        <f>ROUND(I194*H194,2)</f>
        <v>0</v>
      </c>
      <c r="K194" s="226"/>
      <c r="L194" s="44"/>
      <c r="M194" s="253" t="s">
        <v>1</v>
      </c>
      <c r="N194" s="254" t="s">
        <v>43</v>
      </c>
      <c r="O194" s="238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445</v>
      </c>
      <c r="AT194" s="231" t="s">
        <v>135</v>
      </c>
      <c r="AU194" s="231" t="s">
        <v>83</v>
      </c>
      <c r="AY194" s="17" t="s">
        <v>132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83</v>
      </c>
      <c r="BK194" s="232">
        <f>ROUND(I194*H194,2)</f>
        <v>0</v>
      </c>
      <c r="BL194" s="17" t="s">
        <v>445</v>
      </c>
      <c r="BM194" s="231" t="s">
        <v>446</v>
      </c>
    </row>
    <row r="195" s="2" customFormat="1" ht="6.96" customHeight="1">
      <c r="A195" s="38"/>
      <c r="B195" s="66"/>
      <c r="C195" s="67"/>
      <c r="D195" s="67"/>
      <c r="E195" s="67"/>
      <c r="F195" s="67"/>
      <c r="G195" s="67"/>
      <c r="H195" s="67"/>
      <c r="I195" s="67"/>
      <c r="J195" s="67"/>
      <c r="K195" s="67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Qi3ZIJiIElKdsqN/+CdveAUH5abbXMEoX6Mongo1XFlKhmEw3MzmZ59KgWQR6/bY4BnhRBWxLT35o8qbH3vd4w==" hashValue="KpjHA6OfRvJ9RPQxOWl4SNV5xX3YiyHhqYy5m74j2uBzJM6xR4A9EMbxQy53m7spXykT8HfEWi0ZkPTk9mPIeA==" algorithmName="SHA-512" password="C43E"/>
  <autoFilter ref="C121:K19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257" t="s">
        <v>447</v>
      </c>
      <c r="BA2" s="257" t="s">
        <v>448</v>
      </c>
      <c r="BB2" s="257" t="s">
        <v>449</v>
      </c>
      <c r="BC2" s="257" t="s">
        <v>450</v>
      </c>
      <c r="BD2" s="25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  <c r="AZ3" s="257" t="s">
        <v>451</v>
      </c>
      <c r="BA3" s="257" t="s">
        <v>452</v>
      </c>
      <c r="BB3" s="257" t="s">
        <v>214</v>
      </c>
      <c r="BC3" s="257" t="s">
        <v>453</v>
      </c>
      <c r="BD3" s="257" t="s">
        <v>87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  <c r="AZ4" s="257" t="s">
        <v>454</v>
      </c>
      <c r="BA4" s="257" t="s">
        <v>455</v>
      </c>
      <c r="BB4" s="257" t="s">
        <v>214</v>
      </c>
      <c r="BC4" s="257" t="s">
        <v>8</v>
      </c>
      <c r="BD4" s="257" t="s">
        <v>87</v>
      </c>
    </row>
    <row r="5" s="1" customFormat="1" ht="6.96" customHeight="1">
      <c r="B5" s="20"/>
      <c r="L5" s="20"/>
      <c r="AZ5" s="257" t="s">
        <v>456</v>
      </c>
      <c r="BA5" s="257" t="s">
        <v>457</v>
      </c>
      <c r="BB5" s="257" t="s">
        <v>449</v>
      </c>
      <c r="BC5" s="257" t="s">
        <v>458</v>
      </c>
      <c r="BD5" s="257" t="s">
        <v>87</v>
      </c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240430_PDPS_Tyršova - Podbranská - Vrbova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00255661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Klatovy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25680595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SWARCO Traffic CZ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ROUND((SUM(BE122:BE230)),  2)</f>
        <v>0</v>
      </c>
      <c r="G33" s="38"/>
      <c r="H33" s="38"/>
      <c r="I33" s="155">
        <v>0.20999999999999999</v>
      </c>
      <c r="J33" s="154">
        <f>ROUND(((SUM(BE122:BE230))*I33),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ROUND((SUM(BF122:BF230)),  2)</f>
        <v>0</v>
      </c>
      <c r="G34" s="38"/>
      <c r="H34" s="38"/>
      <c r="I34" s="155">
        <v>0.12</v>
      </c>
      <c r="J34" s="154">
        <f>ROUND(((SUM(BF122:BF230))*I34),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ROUND((SUM(BG122:BG230)),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ROUND((SUM(BH122:BH230)),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ROUND((SUM(BI122:BI230)),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240430_PDPS_Tyršova - Podbranská - Vrbova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3 - Kabeláž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Klatovy</v>
      </c>
      <c r="G91" s="40"/>
      <c r="H91" s="40"/>
      <c r="I91" s="32" t="s">
        <v>31</v>
      </c>
      <c r="J91" s="36" t="str">
        <f>E21</f>
        <v>SWARCO Traffic CZ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460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461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191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192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193</v>
      </c>
      <c r="E101" s="188"/>
      <c r="F101" s="188"/>
      <c r="G101" s="188"/>
      <c r="H101" s="188"/>
      <c r="I101" s="188"/>
      <c r="J101" s="189">
        <f>J181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462</v>
      </c>
      <c r="E102" s="182"/>
      <c r="F102" s="182"/>
      <c r="G102" s="182"/>
      <c r="H102" s="182"/>
      <c r="I102" s="182"/>
      <c r="J102" s="183">
        <f>J193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240430_PDPS_Tyršova - Podbranská - Vrbova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3 - Kabeláž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30. 4. 2024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Město Klatovy</v>
      </c>
      <c r="G118" s="40"/>
      <c r="H118" s="40"/>
      <c r="I118" s="32" t="s">
        <v>31</v>
      </c>
      <c r="J118" s="36" t="str">
        <f>E21</f>
        <v>SWARCO Traffic CZ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117</v>
      </c>
      <c r="D121" s="194" t="s">
        <v>63</v>
      </c>
      <c r="E121" s="194" t="s">
        <v>59</v>
      </c>
      <c r="F121" s="194" t="s">
        <v>60</v>
      </c>
      <c r="G121" s="194" t="s">
        <v>118</v>
      </c>
      <c r="H121" s="194" t="s">
        <v>119</v>
      </c>
      <c r="I121" s="194" t="s">
        <v>120</v>
      </c>
      <c r="J121" s="195" t="s">
        <v>107</v>
      </c>
      <c r="K121" s="196" t="s">
        <v>121</v>
      </c>
      <c r="L121" s="197"/>
      <c r="M121" s="100" t="s">
        <v>1</v>
      </c>
      <c r="N121" s="101" t="s">
        <v>42</v>
      </c>
      <c r="O121" s="101" t="s">
        <v>122</v>
      </c>
      <c r="P121" s="101" t="s">
        <v>123</v>
      </c>
      <c r="Q121" s="101" t="s">
        <v>124</v>
      </c>
      <c r="R121" s="101" t="s">
        <v>125</v>
      </c>
      <c r="S121" s="101" t="s">
        <v>126</v>
      </c>
      <c r="T121" s="102" t="s">
        <v>127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128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P123+P130+P193</f>
        <v>0</v>
      </c>
      <c r="Q122" s="104"/>
      <c r="R122" s="200">
        <f>R123+R130+R193</f>
        <v>0.19517500000000002</v>
      </c>
      <c r="S122" s="104"/>
      <c r="T122" s="201">
        <f>T123+T130+T193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109</v>
      </c>
      <c r="BK122" s="202">
        <f>BK123+BK130+BK193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135</v>
      </c>
      <c r="F123" s="206" t="s">
        <v>463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0.015600000000000001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83</v>
      </c>
      <c r="AT123" s="215" t="s">
        <v>77</v>
      </c>
      <c r="AU123" s="215" t="s">
        <v>78</v>
      </c>
      <c r="AY123" s="214" t="s">
        <v>132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464</v>
      </c>
      <c r="F124" s="217" t="s">
        <v>465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SUM(P125:P129)</f>
        <v>0</v>
      </c>
      <c r="Q124" s="211"/>
      <c r="R124" s="212">
        <f>SUM(R125:R129)</f>
        <v>0.015600000000000001</v>
      </c>
      <c r="S124" s="211"/>
      <c r="T124" s="213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77</v>
      </c>
      <c r="AU124" s="215" t="s">
        <v>83</v>
      </c>
      <c r="AY124" s="214" t="s">
        <v>132</v>
      </c>
      <c r="BK124" s="216">
        <f>SUM(BK125:BK129)</f>
        <v>0</v>
      </c>
    </row>
    <row r="125" s="2" customFormat="1" ht="24.15" customHeight="1">
      <c r="A125" s="38"/>
      <c r="B125" s="39"/>
      <c r="C125" s="240" t="s">
        <v>83</v>
      </c>
      <c r="D125" s="240" t="s">
        <v>199</v>
      </c>
      <c r="E125" s="241" t="s">
        <v>466</v>
      </c>
      <c r="F125" s="242" t="s">
        <v>467</v>
      </c>
      <c r="G125" s="243" t="s">
        <v>214</v>
      </c>
      <c r="H125" s="244">
        <v>312</v>
      </c>
      <c r="I125" s="245"/>
      <c r="J125" s="246">
        <f>ROUND(I125*H125,2)</f>
        <v>0</v>
      </c>
      <c r="K125" s="247"/>
      <c r="L125" s="248"/>
      <c r="M125" s="249" t="s">
        <v>1</v>
      </c>
      <c r="N125" s="250" t="s">
        <v>43</v>
      </c>
      <c r="O125" s="91"/>
      <c r="P125" s="229">
        <f>O125*H125</f>
        <v>0</v>
      </c>
      <c r="Q125" s="229">
        <v>5.0000000000000002E-05</v>
      </c>
      <c r="R125" s="229">
        <f>Q125*H125</f>
        <v>0.015600000000000001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177</v>
      </c>
      <c r="AT125" s="231" t="s">
        <v>199</v>
      </c>
      <c r="AU125" s="231" t="s">
        <v>87</v>
      </c>
      <c r="AY125" s="17" t="s">
        <v>132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83</v>
      </c>
      <c r="BK125" s="232">
        <f>ROUND(I125*H125,2)</f>
        <v>0</v>
      </c>
      <c r="BL125" s="17" t="s">
        <v>207</v>
      </c>
      <c r="BM125" s="231" t="s">
        <v>468</v>
      </c>
    </row>
    <row r="126" s="2" customFormat="1">
      <c r="A126" s="38"/>
      <c r="B126" s="39"/>
      <c r="C126" s="40"/>
      <c r="D126" s="233" t="s">
        <v>186</v>
      </c>
      <c r="E126" s="40"/>
      <c r="F126" s="234" t="s">
        <v>469</v>
      </c>
      <c r="G126" s="40"/>
      <c r="H126" s="40"/>
      <c r="I126" s="235"/>
      <c r="J126" s="40"/>
      <c r="K126" s="40"/>
      <c r="L126" s="44"/>
      <c r="M126" s="251"/>
      <c r="N126" s="252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186</v>
      </c>
      <c r="AU126" s="17" t="s">
        <v>87</v>
      </c>
    </row>
    <row r="127" s="13" customFormat="1">
      <c r="A127" s="13"/>
      <c r="B127" s="258"/>
      <c r="C127" s="259"/>
      <c r="D127" s="233" t="s">
        <v>470</v>
      </c>
      <c r="E127" s="259"/>
      <c r="F127" s="260" t="s">
        <v>471</v>
      </c>
      <c r="G127" s="259"/>
      <c r="H127" s="261">
        <v>312</v>
      </c>
      <c r="I127" s="262"/>
      <c r="J127" s="259"/>
      <c r="K127" s="259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470</v>
      </c>
      <c r="AU127" s="267" t="s">
        <v>87</v>
      </c>
      <c r="AV127" s="13" t="s">
        <v>87</v>
      </c>
      <c r="AW127" s="13" t="s">
        <v>4</v>
      </c>
      <c r="AX127" s="13" t="s">
        <v>83</v>
      </c>
      <c r="AY127" s="267" t="s">
        <v>132</v>
      </c>
    </row>
    <row r="128" s="2" customFormat="1" ht="16.5" customHeight="1">
      <c r="A128" s="38"/>
      <c r="B128" s="39"/>
      <c r="C128" s="219" t="s">
        <v>87</v>
      </c>
      <c r="D128" s="219" t="s">
        <v>135</v>
      </c>
      <c r="E128" s="220" t="s">
        <v>472</v>
      </c>
      <c r="F128" s="221" t="s">
        <v>473</v>
      </c>
      <c r="G128" s="222" t="s">
        <v>214</v>
      </c>
      <c r="H128" s="223">
        <v>260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207</v>
      </c>
      <c r="AT128" s="231" t="s">
        <v>135</v>
      </c>
      <c r="AU128" s="231" t="s">
        <v>87</v>
      </c>
      <c r="AY128" s="17" t="s">
        <v>132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83</v>
      </c>
      <c r="BK128" s="232">
        <f>ROUND(I128*H128,2)</f>
        <v>0</v>
      </c>
      <c r="BL128" s="17" t="s">
        <v>207</v>
      </c>
      <c r="BM128" s="231" t="s">
        <v>474</v>
      </c>
    </row>
    <row r="129" s="2" customFormat="1" ht="16.5" customHeight="1">
      <c r="A129" s="38"/>
      <c r="B129" s="39"/>
      <c r="C129" s="219" t="s">
        <v>90</v>
      </c>
      <c r="D129" s="219" t="s">
        <v>135</v>
      </c>
      <c r="E129" s="220" t="s">
        <v>475</v>
      </c>
      <c r="F129" s="221" t="s">
        <v>476</v>
      </c>
      <c r="G129" s="222" t="s">
        <v>138</v>
      </c>
      <c r="H129" s="223">
        <v>10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203</v>
      </c>
      <c r="AT129" s="231" t="s">
        <v>135</v>
      </c>
      <c r="AU129" s="231" t="s">
        <v>87</v>
      </c>
      <c r="AY129" s="17" t="s">
        <v>132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203</v>
      </c>
      <c r="BM129" s="231" t="s">
        <v>477</v>
      </c>
    </row>
    <row r="130" s="12" customFormat="1" ht="25.92" customHeight="1">
      <c r="A130" s="12"/>
      <c r="B130" s="203"/>
      <c r="C130" s="204"/>
      <c r="D130" s="205" t="s">
        <v>77</v>
      </c>
      <c r="E130" s="206" t="s">
        <v>199</v>
      </c>
      <c r="F130" s="206" t="s">
        <v>209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P131+P181</f>
        <v>0</v>
      </c>
      <c r="Q130" s="211"/>
      <c r="R130" s="212">
        <f>R131+R181</f>
        <v>0.17957500000000001</v>
      </c>
      <c r="S130" s="211"/>
      <c r="T130" s="213">
        <f>T131+T181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90</v>
      </c>
      <c r="AT130" s="215" t="s">
        <v>77</v>
      </c>
      <c r="AU130" s="215" t="s">
        <v>78</v>
      </c>
      <c r="AY130" s="214" t="s">
        <v>132</v>
      </c>
      <c r="BK130" s="216">
        <f>BK131+BK181</f>
        <v>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210</v>
      </c>
      <c r="F131" s="217" t="s">
        <v>211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SUM(P132:P180)</f>
        <v>0</v>
      </c>
      <c r="Q131" s="211"/>
      <c r="R131" s="212">
        <f>SUM(R132:R180)</f>
        <v>0.17957500000000001</v>
      </c>
      <c r="S131" s="211"/>
      <c r="T131" s="213">
        <f>SUM(T132:T180)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90</v>
      </c>
      <c r="AT131" s="215" t="s">
        <v>77</v>
      </c>
      <c r="AU131" s="215" t="s">
        <v>83</v>
      </c>
      <c r="AY131" s="214" t="s">
        <v>132</v>
      </c>
      <c r="BK131" s="216">
        <f>SUM(BK132:BK180)</f>
        <v>0</v>
      </c>
    </row>
    <row r="132" s="2" customFormat="1" ht="16.5" customHeight="1">
      <c r="A132" s="38"/>
      <c r="B132" s="39"/>
      <c r="C132" s="219" t="s">
        <v>93</v>
      </c>
      <c r="D132" s="219" t="s">
        <v>135</v>
      </c>
      <c r="E132" s="220" t="s">
        <v>478</v>
      </c>
      <c r="F132" s="221" t="s">
        <v>479</v>
      </c>
      <c r="G132" s="222" t="s">
        <v>138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203</v>
      </c>
      <c r="AT132" s="231" t="s">
        <v>135</v>
      </c>
      <c r="AU132" s="231" t="s">
        <v>87</v>
      </c>
      <c r="AY132" s="17" t="s">
        <v>132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83</v>
      </c>
      <c r="BK132" s="232">
        <f>ROUND(I132*H132,2)</f>
        <v>0</v>
      </c>
      <c r="BL132" s="17" t="s">
        <v>203</v>
      </c>
      <c r="BM132" s="231" t="s">
        <v>480</v>
      </c>
    </row>
    <row r="133" s="2" customFormat="1" ht="16.5" customHeight="1">
      <c r="A133" s="38"/>
      <c r="B133" s="39"/>
      <c r="C133" s="219" t="s">
        <v>131</v>
      </c>
      <c r="D133" s="219" t="s">
        <v>135</v>
      </c>
      <c r="E133" s="220" t="s">
        <v>481</v>
      </c>
      <c r="F133" s="221" t="s">
        <v>482</v>
      </c>
      <c r="G133" s="222" t="s">
        <v>138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203</v>
      </c>
      <c r="AT133" s="231" t="s">
        <v>135</v>
      </c>
      <c r="AU133" s="231" t="s">
        <v>87</v>
      </c>
      <c r="AY133" s="17" t="s">
        <v>132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83</v>
      </c>
      <c r="BK133" s="232">
        <f>ROUND(I133*H133,2)</f>
        <v>0</v>
      </c>
      <c r="BL133" s="17" t="s">
        <v>203</v>
      </c>
      <c r="BM133" s="231" t="s">
        <v>483</v>
      </c>
    </row>
    <row r="134" s="2" customFormat="1" ht="16.5" customHeight="1">
      <c r="A134" s="38"/>
      <c r="B134" s="39"/>
      <c r="C134" s="219" t="s">
        <v>96</v>
      </c>
      <c r="D134" s="219" t="s">
        <v>135</v>
      </c>
      <c r="E134" s="220" t="s">
        <v>484</v>
      </c>
      <c r="F134" s="221" t="s">
        <v>485</v>
      </c>
      <c r="G134" s="222" t="s">
        <v>138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203</v>
      </c>
      <c r="AT134" s="231" t="s">
        <v>135</v>
      </c>
      <c r="AU134" s="231" t="s">
        <v>87</v>
      </c>
      <c r="AY134" s="17" t="s">
        <v>132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203</v>
      </c>
      <c r="BM134" s="231" t="s">
        <v>486</v>
      </c>
    </row>
    <row r="135" s="2" customFormat="1" ht="16.5" customHeight="1">
      <c r="A135" s="38"/>
      <c r="B135" s="39"/>
      <c r="C135" s="219" t="s">
        <v>99</v>
      </c>
      <c r="D135" s="219" t="s">
        <v>135</v>
      </c>
      <c r="E135" s="220" t="s">
        <v>487</v>
      </c>
      <c r="F135" s="221" t="s">
        <v>488</v>
      </c>
      <c r="G135" s="222" t="s">
        <v>138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203</v>
      </c>
      <c r="AT135" s="231" t="s">
        <v>135</v>
      </c>
      <c r="AU135" s="231" t="s">
        <v>87</v>
      </c>
      <c r="AY135" s="17" t="s">
        <v>132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83</v>
      </c>
      <c r="BK135" s="232">
        <f>ROUND(I135*H135,2)</f>
        <v>0</v>
      </c>
      <c r="BL135" s="17" t="s">
        <v>203</v>
      </c>
      <c r="BM135" s="231" t="s">
        <v>489</v>
      </c>
    </row>
    <row r="136" s="2" customFormat="1" ht="24.15" customHeight="1">
      <c r="A136" s="38"/>
      <c r="B136" s="39"/>
      <c r="C136" s="219" t="s">
        <v>157</v>
      </c>
      <c r="D136" s="219" t="s">
        <v>135</v>
      </c>
      <c r="E136" s="220" t="s">
        <v>490</v>
      </c>
      <c r="F136" s="221" t="s">
        <v>491</v>
      </c>
      <c r="G136" s="222" t="s">
        <v>138</v>
      </c>
      <c r="H136" s="223">
        <v>4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203</v>
      </c>
      <c r="AT136" s="231" t="s">
        <v>135</v>
      </c>
      <c r="AU136" s="231" t="s">
        <v>87</v>
      </c>
      <c r="AY136" s="17" t="s">
        <v>132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83</v>
      </c>
      <c r="BK136" s="232">
        <f>ROUND(I136*H136,2)</f>
        <v>0</v>
      </c>
      <c r="BL136" s="17" t="s">
        <v>203</v>
      </c>
      <c r="BM136" s="231" t="s">
        <v>492</v>
      </c>
    </row>
    <row r="137" s="2" customFormat="1" ht="16.5" customHeight="1">
      <c r="A137" s="38"/>
      <c r="B137" s="39"/>
      <c r="C137" s="219" t="s">
        <v>161</v>
      </c>
      <c r="D137" s="219" t="s">
        <v>135</v>
      </c>
      <c r="E137" s="220" t="s">
        <v>493</v>
      </c>
      <c r="F137" s="221" t="s">
        <v>494</v>
      </c>
      <c r="G137" s="222" t="s">
        <v>138</v>
      </c>
      <c r="H137" s="223">
        <v>4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203</v>
      </c>
      <c r="AT137" s="231" t="s">
        <v>135</v>
      </c>
      <c r="AU137" s="231" t="s">
        <v>87</v>
      </c>
      <c r="AY137" s="17" t="s">
        <v>132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83</v>
      </c>
      <c r="BK137" s="232">
        <f>ROUND(I137*H137,2)</f>
        <v>0</v>
      </c>
      <c r="BL137" s="17" t="s">
        <v>203</v>
      </c>
      <c r="BM137" s="231" t="s">
        <v>495</v>
      </c>
    </row>
    <row r="138" s="2" customFormat="1" ht="16.5" customHeight="1">
      <c r="A138" s="38"/>
      <c r="B138" s="39"/>
      <c r="C138" s="219" t="s">
        <v>143</v>
      </c>
      <c r="D138" s="219" t="s">
        <v>135</v>
      </c>
      <c r="E138" s="220" t="s">
        <v>496</v>
      </c>
      <c r="F138" s="221" t="s">
        <v>497</v>
      </c>
      <c r="G138" s="222" t="s">
        <v>138</v>
      </c>
      <c r="H138" s="223">
        <v>3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203</v>
      </c>
      <c r="AT138" s="231" t="s">
        <v>135</v>
      </c>
      <c r="AU138" s="231" t="s">
        <v>87</v>
      </c>
      <c r="AY138" s="17" t="s">
        <v>132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83</v>
      </c>
      <c r="BK138" s="232">
        <f>ROUND(I138*H138,2)</f>
        <v>0</v>
      </c>
      <c r="BL138" s="17" t="s">
        <v>203</v>
      </c>
      <c r="BM138" s="231" t="s">
        <v>498</v>
      </c>
    </row>
    <row r="139" s="2" customFormat="1" ht="16.5" customHeight="1">
      <c r="A139" s="38"/>
      <c r="B139" s="39"/>
      <c r="C139" s="219" t="s">
        <v>170</v>
      </c>
      <c r="D139" s="219" t="s">
        <v>135</v>
      </c>
      <c r="E139" s="220" t="s">
        <v>499</v>
      </c>
      <c r="F139" s="221" t="s">
        <v>500</v>
      </c>
      <c r="G139" s="222" t="s">
        <v>138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203</v>
      </c>
      <c r="AT139" s="231" t="s">
        <v>135</v>
      </c>
      <c r="AU139" s="231" t="s">
        <v>87</v>
      </c>
      <c r="AY139" s="17" t="s">
        <v>132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83</v>
      </c>
      <c r="BK139" s="232">
        <f>ROUND(I139*H139,2)</f>
        <v>0</v>
      </c>
      <c r="BL139" s="17" t="s">
        <v>203</v>
      </c>
      <c r="BM139" s="231" t="s">
        <v>501</v>
      </c>
    </row>
    <row r="140" s="2" customFormat="1" ht="16.5" customHeight="1">
      <c r="A140" s="38"/>
      <c r="B140" s="39"/>
      <c r="C140" s="219" t="s">
        <v>8</v>
      </c>
      <c r="D140" s="219" t="s">
        <v>135</v>
      </c>
      <c r="E140" s="220" t="s">
        <v>502</v>
      </c>
      <c r="F140" s="221" t="s">
        <v>503</v>
      </c>
      <c r="G140" s="222" t="s">
        <v>138</v>
      </c>
      <c r="H140" s="223">
        <v>4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203</v>
      </c>
      <c r="AT140" s="231" t="s">
        <v>135</v>
      </c>
      <c r="AU140" s="231" t="s">
        <v>87</v>
      </c>
      <c r="AY140" s="17" t="s">
        <v>132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83</v>
      </c>
      <c r="BK140" s="232">
        <f>ROUND(I140*H140,2)</f>
        <v>0</v>
      </c>
      <c r="BL140" s="17" t="s">
        <v>203</v>
      </c>
      <c r="BM140" s="231" t="s">
        <v>504</v>
      </c>
    </row>
    <row r="141" s="2" customFormat="1" ht="24.15" customHeight="1">
      <c r="A141" s="38"/>
      <c r="B141" s="39"/>
      <c r="C141" s="219" t="s">
        <v>179</v>
      </c>
      <c r="D141" s="219" t="s">
        <v>135</v>
      </c>
      <c r="E141" s="220" t="s">
        <v>505</v>
      </c>
      <c r="F141" s="221" t="s">
        <v>506</v>
      </c>
      <c r="G141" s="222" t="s">
        <v>138</v>
      </c>
      <c r="H141" s="223">
        <v>4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203</v>
      </c>
      <c r="AT141" s="231" t="s">
        <v>135</v>
      </c>
      <c r="AU141" s="231" t="s">
        <v>87</v>
      </c>
      <c r="AY141" s="17" t="s">
        <v>132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83</v>
      </c>
      <c r="BK141" s="232">
        <f>ROUND(I141*H141,2)</f>
        <v>0</v>
      </c>
      <c r="BL141" s="17" t="s">
        <v>203</v>
      </c>
      <c r="BM141" s="231" t="s">
        <v>507</v>
      </c>
    </row>
    <row r="142" s="2" customFormat="1" ht="24.15" customHeight="1">
      <c r="A142" s="38"/>
      <c r="B142" s="39"/>
      <c r="C142" s="219" t="s">
        <v>148</v>
      </c>
      <c r="D142" s="219" t="s">
        <v>135</v>
      </c>
      <c r="E142" s="220" t="s">
        <v>508</v>
      </c>
      <c r="F142" s="221" t="s">
        <v>509</v>
      </c>
      <c r="G142" s="222" t="s">
        <v>138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203</v>
      </c>
      <c r="AT142" s="231" t="s">
        <v>135</v>
      </c>
      <c r="AU142" s="231" t="s">
        <v>87</v>
      </c>
      <c r="AY142" s="17" t="s">
        <v>132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203</v>
      </c>
      <c r="BM142" s="231" t="s">
        <v>510</v>
      </c>
    </row>
    <row r="143" s="2" customFormat="1" ht="24.15" customHeight="1">
      <c r="A143" s="38"/>
      <c r="B143" s="39"/>
      <c r="C143" s="219" t="s">
        <v>251</v>
      </c>
      <c r="D143" s="219" t="s">
        <v>135</v>
      </c>
      <c r="E143" s="220" t="s">
        <v>511</v>
      </c>
      <c r="F143" s="221" t="s">
        <v>512</v>
      </c>
      <c r="G143" s="222" t="s">
        <v>138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203</v>
      </c>
      <c r="AT143" s="231" t="s">
        <v>135</v>
      </c>
      <c r="AU143" s="231" t="s">
        <v>87</v>
      </c>
      <c r="AY143" s="17" t="s">
        <v>132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83</v>
      </c>
      <c r="BK143" s="232">
        <f>ROUND(I143*H143,2)</f>
        <v>0</v>
      </c>
      <c r="BL143" s="17" t="s">
        <v>203</v>
      </c>
      <c r="BM143" s="231" t="s">
        <v>513</v>
      </c>
    </row>
    <row r="144" s="2" customFormat="1" ht="24.15" customHeight="1">
      <c r="A144" s="38"/>
      <c r="B144" s="39"/>
      <c r="C144" s="219" t="s">
        <v>207</v>
      </c>
      <c r="D144" s="219" t="s">
        <v>135</v>
      </c>
      <c r="E144" s="220" t="s">
        <v>514</v>
      </c>
      <c r="F144" s="221" t="s">
        <v>515</v>
      </c>
      <c r="G144" s="222" t="s">
        <v>138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203</v>
      </c>
      <c r="AT144" s="231" t="s">
        <v>135</v>
      </c>
      <c r="AU144" s="231" t="s">
        <v>87</v>
      </c>
      <c r="AY144" s="17" t="s">
        <v>132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83</v>
      </c>
      <c r="BK144" s="232">
        <f>ROUND(I144*H144,2)</f>
        <v>0</v>
      </c>
      <c r="BL144" s="17" t="s">
        <v>203</v>
      </c>
      <c r="BM144" s="231" t="s">
        <v>516</v>
      </c>
    </row>
    <row r="145" s="2" customFormat="1" ht="16.5" customHeight="1">
      <c r="A145" s="38"/>
      <c r="B145" s="39"/>
      <c r="C145" s="219" t="s">
        <v>258</v>
      </c>
      <c r="D145" s="219" t="s">
        <v>135</v>
      </c>
      <c r="E145" s="220" t="s">
        <v>517</v>
      </c>
      <c r="F145" s="221" t="s">
        <v>518</v>
      </c>
      <c r="G145" s="222" t="s">
        <v>138</v>
      </c>
      <c r="H145" s="223">
        <v>9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203</v>
      </c>
      <c r="AT145" s="231" t="s">
        <v>135</v>
      </c>
      <c r="AU145" s="231" t="s">
        <v>87</v>
      </c>
      <c r="AY145" s="17" t="s">
        <v>132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83</v>
      </c>
      <c r="BK145" s="232">
        <f>ROUND(I145*H145,2)</f>
        <v>0</v>
      </c>
      <c r="BL145" s="17" t="s">
        <v>203</v>
      </c>
      <c r="BM145" s="231" t="s">
        <v>519</v>
      </c>
    </row>
    <row r="146" s="2" customFormat="1" ht="16.5" customHeight="1">
      <c r="A146" s="38"/>
      <c r="B146" s="39"/>
      <c r="C146" s="219" t="s">
        <v>151</v>
      </c>
      <c r="D146" s="219" t="s">
        <v>135</v>
      </c>
      <c r="E146" s="220" t="s">
        <v>520</v>
      </c>
      <c r="F146" s="221" t="s">
        <v>521</v>
      </c>
      <c r="G146" s="222" t="s">
        <v>138</v>
      </c>
      <c r="H146" s="223">
        <v>9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203</v>
      </c>
      <c r="AT146" s="231" t="s">
        <v>135</v>
      </c>
      <c r="AU146" s="231" t="s">
        <v>87</v>
      </c>
      <c r="AY146" s="17" t="s">
        <v>132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83</v>
      </c>
      <c r="BK146" s="232">
        <f>ROUND(I146*H146,2)</f>
        <v>0</v>
      </c>
      <c r="BL146" s="17" t="s">
        <v>203</v>
      </c>
      <c r="BM146" s="231" t="s">
        <v>522</v>
      </c>
    </row>
    <row r="147" s="2" customFormat="1" ht="16.5" customHeight="1">
      <c r="A147" s="38"/>
      <c r="B147" s="39"/>
      <c r="C147" s="219" t="s">
        <v>265</v>
      </c>
      <c r="D147" s="219" t="s">
        <v>135</v>
      </c>
      <c r="E147" s="220" t="s">
        <v>523</v>
      </c>
      <c r="F147" s="221" t="s">
        <v>524</v>
      </c>
      <c r="G147" s="222" t="s">
        <v>138</v>
      </c>
      <c r="H147" s="223">
        <v>9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203</v>
      </c>
      <c r="AT147" s="231" t="s">
        <v>135</v>
      </c>
      <c r="AU147" s="231" t="s">
        <v>87</v>
      </c>
      <c r="AY147" s="17" t="s">
        <v>132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83</v>
      </c>
      <c r="BK147" s="232">
        <f>ROUND(I147*H147,2)</f>
        <v>0</v>
      </c>
      <c r="BL147" s="17" t="s">
        <v>203</v>
      </c>
      <c r="BM147" s="231" t="s">
        <v>525</v>
      </c>
    </row>
    <row r="148" s="2" customFormat="1" ht="16.5" customHeight="1">
      <c r="A148" s="38"/>
      <c r="B148" s="39"/>
      <c r="C148" s="219" t="s">
        <v>156</v>
      </c>
      <c r="D148" s="219" t="s">
        <v>135</v>
      </c>
      <c r="E148" s="220" t="s">
        <v>526</v>
      </c>
      <c r="F148" s="221" t="s">
        <v>527</v>
      </c>
      <c r="G148" s="222" t="s">
        <v>138</v>
      </c>
      <c r="H148" s="223">
        <v>9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203</v>
      </c>
      <c r="AT148" s="231" t="s">
        <v>135</v>
      </c>
      <c r="AU148" s="231" t="s">
        <v>87</v>
      </c>
      <c r="AY148" s="17" t="s">
        <v>132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83</v>
      </c>
      <c r="BK148" s="232">
        <f>ROUND(I148*H148,2)</f>
        <v>0</v>
      </c>
      <c r="BL148" s="17" t="s">
        <v>203</v>
      </c>
      <c r="BM148" s="231" t="s">
        <v>528</v>
      </c>
    </row>
    <row r="149" s="2" customFormat="1" ht="16.5" customHeight="1">
      <c r="A149" s="38"/>
      <c r="B149" s="39"/>
      <c r="C149" s="219" t="s">
        <v>7</v>
      </c>
      <c r="D149" s="219" t="s">
        <v>135</v>
      </c>
      <c r="E149" s="220" t="s">
        <v>529</v>
      </c>
      <c r="F149" s="221" t="s">
        <v>530</v>
      </c>
      <c r="G149" s="222" t="s">
        <v>138</v>
      </c>
      <c r="H149" s="223">
        <v>9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203</v>
      </c>
      <c r="AT149" s="231" t="s">
        <v>135</v>
      </c>
      <c r="AU149" s="231" t="s">
        <v>87</v>
      </c>
      <c r="AY149" s="17" t="s">
        <v>132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83</v>
      </c>
      <c r="BK149" s="232">
        <f>ROUND(I149*H149,2)</f>
        <v>0</v>
      </c>
      <c r="BL149" s="17" t="s">
        <v>203</v>
      </c>
      <c r="BM149" s="231" t="s">
        <v>531</v>
      </c>
    </row>
    <row r="150" s="2" customFormat="1" ht="16.5" customHeight="1">
      <c r="A150" s="38"/>
      <c r="B150" s="39"/>
      <c r="C150" s="219" t="s">
        <v>275</v>
      </c>
      <c r="D150" s="219" t="s">
        <v>135</v>
      </c>
      <c r="E150" s="220" t="s">
        <v>532</v>
      </c>
      <c r="F150" s="221" t="s">
        <v>533</v>
      </c>
      <c r="G150" s="222" t="s">
        <v>138</v>
      </c>
      <c r="H150" s="223">
        <v>9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203</v>
      </c>
      <c r="AT150" s="231" t="s">
        <v>135</v>
      </c>
      <c r="AU150" s="231" t="s">
        <v>87</v>
      </c>
      <c r="AY150" s="17" t="s">
        <v>132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83</v>
      </c>
      <c r="BK150" s="232">
        <f>ROUND(I150*H150,2)</f>
        <v>0</v>
      </c>
      <c r="BL150" s="17" t="s">
        <v>203</v>
      </c>
      <c r="BM150" s="231" t="s">
        <v>534</v>
      </c>
    </row>
    <row r="151" s="2" customFormat="1" ht="16.5" customHeight="1">
      <c r="A151" s="38"/>
      <c r="B151" s="39"/>
      <c r="C151" s="219" t="s">
        <v>279</v>
      </c>
      <c r="D151" s="219" t="s">
        <v>135</v>
      </c>
      <c r="E151" s="220" t="s">
        <v>535</v>
      </c>
      <c r="F151" s="221" t="s">
        <v>536</v>
      </c>
      <c r="G151" s="222" t="s">
        <v>138</v>
      </c>
      <c r="H151" s="223">
        <v>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203</v>
      </c>
      <c r="AT151" s="231" t="s">
        <v>135</v>
      </c>
      <c r="AU151" s="231" t="s">
        <v>87</v>
      </c>
      <c r="AY151" s="17" t="s">
        <v>132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83</v>
      </c>
      <c r="BK151" s="232">
        <f>ROUND(I151*H151,2)</f>
        <v>0</v>
      </c>
      <c r="BL151" s="17" t="s">
        <v>203</v>
      </c>
      <c r="BM151" s="231" t="s">
        <v>537</v>
      </c>
    </row>
    <row r="152" s="2" customFormat="1" ht="16.5" customHeight="1">
      <c r="A152" s="38"/>
      <c r="B152" s="39"/>
      <c r="C152" s="240" t="s">
        <v>160</v>
      </c>
      <c r="D152" s="240" t="s">
        <v>199</v>
      </c>
      <c r="E152" s="241" t="s">
        <v>538</v>
      </c>
      <c r="F152" s="242" t="s">
        <v>539</v>
      </c>
      <c r="G152" s="243" t="s">
        <v>540</v>
      </c>
      <c r="H152" s="244">
        <v>1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202</v>
      </c>
      <c r="AT152" s="231" t="s">
        <v>199</v>
      </c>
      <c r="AU152" s="231" t="s">
        <v>87</v>
      </c>
      <c r="AY152" s="17" t="s">
        <v>132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83</v>
      </c>
      <c r="BK152" s="232">
        <f>ROUND(I152*H152,2)</f>
        <v>0</v>
      </c>
      <c r="BL152" s="17" t="s">
        <v>203</v>
      </c>
      <c r="BM152" s="231" t="s">
        <v>541</v>
      </c>
    </row>
    <row r="153" s="2" customFormat="1" ht="21.75" customHeight="1">
      <c r="A153" s="38"/>
      <c r="B153" s="39"/>
      <c r="C153" s="219" t="s">
        <v>286</v>
      </c>
      <c r="D153" s="219" t="s">
        <v>135</v>
      </c>
      <c r="E153" s="220" t="s">
        <v>542</v>
      </c>
      <c r="F153" s="221" t="s">
        <v>543</v>
      </c>
      <c r="G153" s="222" t="s">
        <v>540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203</v>
      </c>
      <c r="AT153" s="231" t="s">
        <v>135</v>
      </c>
      <c r="AU153" s="231" t="s">
        <v>87</v>
      </c>
      <c r="AY153" s="17" t="s">
        <v>132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83</v>
      </c>
      <c r="BK153" s="232">
        <f>ROUND(I153*H153,2)</f>
        <v>0</v>
      </c>
      <c r="BL153" s="17" t="s">
        <v>203</v>
      </c>
      <c r="BM153" s="231" t="s">
        <v>544</v>
      </c>
    </row>
    <row r="154" s="2" customFormat="1" ht="16.5" customHeight="1">
      <c r="A154" s="38"/>
      <c r="B154" s="39"/>
      <c r="C154" s="219" t="s">
        <v>164</v>
      </c>
      <c r="D154" s="219" t="s">
        <v>135</v>
      </c>
      <c r="E154" s="220" t="s">
        <v>545</v>
      </c>
      <c r="F154" s="221" t="s">
        <v>546</v>
      </c>
      <c r="G154" s="222" t="s">
        <v>138</v>
      </c>
      <c r="H154" s="223">
        <v>13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203</v>
      </c>
      <c r="AT154" s="231" t="s">
        <v>135</v>
      </c>
      <c r="AU154" s="231" t="s">
        <v>87</v>
      </c>
      <c r="AY154" s="17" t="s">
        <v>132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83</v>
      </c>
      <c r="BK154" s="232">
        <f>ROUND(I154*H154,2)</f>
        <v>0</v>
      </c>
      <c r="BL154" s="17" t="s">
        <v>203</v>
      </c>
      <c r="BM154" s="231" t="s">
        <v>547</v>
      </c>
    </row>
    <row r="155" s="2" customFormat="1" ht="16.5" customHeight="1">
      <c r="A155" s="38"/>
      <c r="B155" s="39"/>
      <c r="C155" s="219" t="s">
        <v>293</v>
      </c>
      <c r="D155" s="219" t="s">
        <v>135</v>
      </c>
      <c r="E155" s="220" t="s">
        <v>548</v>
      </c>
      <c r="F155" s="221" t="s">
        <v>549</v>
      </c>
      <c r="G155" s="222" t="s">
        <v>138</v>
      </c>
      <c r="H155" s="223">
        <v>13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203</v>
      </c>
      <c r="AT155" s="231" t="s">
        <v>135</v>
      </c>
      <c r="AU155" s="231" t="s">
        <v>87</v>
      </c>
      <c r="AY155" s="17" t="s">
        <v>132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83</v>
      </c>
      <c r="BK155" s="232">
        <f>ROUND(I155*H155,2)</f>
        <v>0</v>
      </c>
      <c r="BL155" s="17" t="s">
        <v>203</v>
      </c>
      <c r="BM155" s="231" t="s">
        <v>550</v>
      </c>
    </row>
    <row r="156" s="2" customFormat="1" ht="16.5" customHeight="1">
      <c r="A156" s="38"/>
      <c r="B156" s="39"/>
      <c r="C156" s="219" t="s">
        <v>169</v>
      </c>
      <c r="D156" s="219" t="s">
        <v>135</v>
      </c>
      <c r="E156" s="220" t="s">
        <v>551</v>
      </c>
      <c r="F156" s="221" t="s">
        <v>552</v>
      </c>
      <c r="G156" s="222" t="s">
        <v>138</v>
      </c>
      <c r="H156" s="223">
        <v>9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203</v>
      </c>
      <c r="AT156" s="231" t="s">
        <v>135</v>
      </c>
      <c r="AU156" s="231" t="s">
        <v>87</v>
      </c>
      <c r="AY156" s="17" t="s">
        <v>132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83</v>
      </c>
      <c r="BK156" s="232">
        <f>ROUND(I156*H156,2)</f>
        <v>0</v>
      </c>
      <c r="BL156" s="17" t="s">
        <v>203</v>
      </c>
      <c r="BM156" s="231" t="s">
        <v>553</v>
      </c>
    </row>
    <row r="157" s="2" customFormat="1" ht="16.5" customHeight="1">
      <c r="A157" s="38"/>
      <c r="B157" s="39"/>
      <c r="C157" s="219" t="s">
        <v>300</v>
      </c>
      <c r="D157" s="219" t="s">
        <v>135</v>
      </c>
      <c r="E157" s="220" t="s">
        <v>554</v>
      </c>
      <c r="F157" s="221" t="s">
        <v>555</v>
      </c>
      <c r="G157" s="222" t="s">
        <v>138</v>
      </c>
      <c r="H157" s="223">
        <v>7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203</v>
      </c>
      <c r="AT157" s="231" t="s">
        <v>135</v>
      </c>
      <c r="AU157" s="231" t="s">
        <v>87</v>
      </c>
      <c r="AY157" s="17" t="s">
        <v>132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83</v>
      </c>
      <c r="BK157" s="232">
        <f>ROUND(I157*H157,2)</f>
        <v>0</v>
      </c>
      <c r="BL157" s="17" t="s">
        <v>203</v>
      </c>
      <c r="BM157" s="231" t="s">
        <v>556</v>
      </c>
    </row>
    <row r="158" s="2" customFormat="1" ht="37.8" customHeight="1">
      <c r="A158" s="38"/>
      <c r="B158" s="39"/>
      <c r="C158" s="219" t="s">
        <v>173</v>
      </c>
      <c r="D158" s="219" t="s">
        <v>135</v>
      </c>
      <c r="E158" s="220" t="s">
        <v>557</v>
      </c>
      <c r="F158" s="221" t="s">
        <v>558</v>
      </c>
      <c r="G158" s="222" t="s">
        <v>214</v>
      </c>
      <c r="H158" s="223">
        <v>133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203</v>
      </c>
      <c r="AT158" s="231" t="s">
        <v>135</v>
      </c>
      <c r="AU158" s="231" t="s">
        <v>87</v>
      </c>
      <c r="AY158" s="17" t="s">
        <v>132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83</v>
      </c>
      <c r="BK158" s="232">
        <f>ROUND(I158*H158,2)</f>
        <v>0</v>
      </c>
      <c r="BL158" s="17" t="s">
        <v>203</v>
      </c>
      <c r="BM158" s="231" t="s">
        <v>559</v>
      </c>
    </row>
    <row r="159" s="2" customFormat="1" ht="16.5" customHeight="1">
      <c r="A159" s="38"/>
      <c r="B159" s="39"/>
      <c r="C159" s="240" t="s">
        <v>307</v>
      </c>
      <c r="D159" s="240" t="s">
        <v>199</v>
      </c>
      <c r="E159" s="241" t="s">
        <v>560</v>
      </c>
      <c r="F159" s="242" t="s">
        <v>561</v>
      </c>
      <c r="G159" s="243" t="s">
        <v>540</v>
      </c>
      <c r="H159" s="244">
        <v>133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43</v>
      </c>
      <c r="O159" s="91"/>
      <c r="P159" s="229">
        <f>O159*H159</f>
        <v>0</v>
      </c>
      <c r="Q159" s="229">
        <v>0.001</v>
      </c>
      <c r="R159" s="229">
        <f>Q159*H159</f>
        <v>0.13300000000000001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562</v>
      </c>
      <c r="AT159" s="231" t="s">
        <v>199</v>
      </c>
      <c r="AU159" s="231" t="s">
        <v>87</v>
      </c>
      <c r="AY159" s="17" t="s">
        <v>132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83</v>
      </c>
      <c r="BK159" s="232">
        <f>ROUND(I159*H159,2)</f>
        <v>0</v>
      </c>
      <c r="BL159" s="17" t="s">
        <v>562</v>
      </c>
      <c r="BM159" s="231" t="s">
        <v>563</v>
      </c>
    </row>
    <row r="160" s="2" customFormat="1" ht="24.15" customHeight="1">
      <c r="A160" s="38"/>
      <c r="B160" s="39"/>
      <c r="C160" s="219" t="s">
        <v>177</v>
      </c>
      <c r="D160" s="219" t="s">
        <v>135</v>
      </c>
      <c r="E160" s="220" t="s">
        <v>564</v>
      </c>
      <c r="F160" s="221" t="s">
        <v>565</v>
      </c>
      <c r="G160" s="222" t="s">
        <v>214</v>
      </c>
      <c r="H160" s="223">
        <v>143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203</v>
      </c>
      <c r="AT160" s="231" t="s">
        <v>135</v>
      </c>
      <c r="AU160" s="231" t="s">
        <v>87</v>
      </c>
      <c r="AY160" s="17" t="s">
        <v>132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83</v>
      </c>
      <c r="BK160" s="232">
        <f>ROUND(I160*H160,2)</f>
        <v>0</v>
      </c>
      <c r="BL160" s="17" t="s">
        <v>203</v>
      </c>
      <c r="BM160" s="231" t="s">
        <v>566</v>
      </c>
    </row>
    <row r="161" s="2" customFormat="1" ht="24.15" customHeight="1">
      <c r="A161" s="38"/>
      <c r="B161" s="39"/>
      <c r="C161" s="240" t="s">
        <v>314</v>
      </c>
      <c r="D161" s="240" t="s">
        <v>199</v>
      </c>
      <c r="E161" s="241" t="s">
        <v>567</v>
      </c>
      <c r="F161" s="242" t="s">
        <v>568</v>
      </c>
      <c r="G161" s="243" t="s">
        <v>214</v>
      </c>
      <c r="H161" s="244">
        <v>150.15000000000001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43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562</v>
      </c>
      <c r="AT161" s="231" t="s">
        <v>199</v>
      </c>
      <c r="AU161" s="231" t="s">
        <v>87</v>
      </c>
      <c r="AY161" s="17" t="s">
        <v>132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83</v>
      </c>
      <c r="BK161" s="232">
        <f>ROUND(I161*H161,2)</f>
        <v>0</v>
      </c>
      <c r="BL161" s="17" t="s">
        <v>562</v>
      </c>
      <c r="BM161" s="231" t="s">
        <v>569</v>
      </c>
    </row>
    <row r="162" s="13" customFormat="1">
      <c r="A162" s="13"/>
      <c r="B162" s="258"/>
      <c r="C162" s="259"/>
      <c r="D162" s="233" t="s">
        <v>470</v>
      </c>
      <c r="E162" s="259"/>
      <c r="F162" s="260" t="s">
        <v>570</v>
      </c>
      <c r="G162" s="259"/>
      <c r="H162" s="261">
        <v>150.15000000000001</v>
      </c>
      <c r="I162" s="262"/>
      <c r="J162" s="259"/>
      <c r="K162" s="259"/>
      <c r="L162" s="263"/>
      <c r="M162" s="264"/>
      <c r="N162" s="265"/>
      <c r="O162" s="265"/>
      <c r="P162" s="265"/>
      <c r="Q162" s="265"/>
      <c r="R162" s="265"/>
      <c r="S162" s="265"/>
      <c r="T162" s="26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7" t="s">
        <v>470</v>
      </c>
      <c r="AU162" s="267" t="s">
        <v>87</v>
      </c>
      <c r="AV162" s="13" t="s">
        <v>87</v>
      </c>
      <c r="AW162" s="13" t="s">
        <v>4</v>
      </c>
      <c r="AX162" s="13" t="s">
        <v>83</v>
      </c>
      <c r="AY162" s="267" t="s">
        <v>132</v>
      </c>
    </row>
    <row r="163" s="2" customFormat="1" ht="37.8" customHeight="1">
      <c r="A163" s="38"/>
      <c r="B163" s="39"/>
      <c r="C163" s="219" t="s">
        <v>182</v>
      </c>
      <c r="D163" s="219" t="s">
        <v>135</v>
      </c>
      <c r="E163" s="220" t="s">
        <v>571</v>
      </c>
      <c r="F163" s="221" t="s">
        <v>572</v>
      </c>
      <c r="G163" s="222" t="s">
        <v>214</v>
      </c>
      <c r="H163" s="223">
        <v>83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43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203</v>
      </c>
      <c r="AT163" s="231" t="s">
        <v>135</v>
      </c>
      <c r="AU163" s="231" t="s">
        <v>87</v>
      </c>
      <c r="AY163" s="17" t="s">
        <v>132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83</v>
      </c>
      <c r="BK163" s="232">
        <f>ROUND(I163*H163,2)</f>
        <v>0</v>
      </c>
      <c r="BL163" s="17" t="s">
        <v>203</v>
      </c>
      <c r="BM163" s="231" t="s">
        <v>573</v>
      </c>
    </row>
    <row r="164" s="2" customFormat="1" ht="24.15" customHeight="1">
      <c r="A164" s="38"/>
      <c r="B164" s="39"/>
      <c r="C164" s="240" t="s">
        <v>321</v>
      </c>
      <c r="D164" s="240" t="s">
        <v>199</v>
      </c>
      <c r="E164" s="241" t="s">
        <v>574</v>
      </c>
      <c r="F164" s="242" t="s">
        <v>575</v>
      </c>
      <c r="G164" s="243" t="s">
        <v>214</v>
      </c>
      <c r="H164" s="244">
        <v>95.450000000000003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43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562</v>
      </c>
      <c r="AT164" s="231" t="s">
        <v>199</v>
      </c>
      <c r="AU164" s="231" t="s">
        <v>87</v>
      </c>
      <c r="AY164" s="17" t="s">
        <v>132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83</v>
      </c>
      <c r="BK164" s="232">
        <f>ROUND(I164*H164,2)</f>
        <v>0</v>
      </c>
      <c r="BL164" s="17" t="s">
        <v>562</v>
      </c>
      <c r="BM164" s="231" t="s">
        <v>576</v>
      </c>
    </row>
    <row r="165" s="2" customFormat="1">
      <c r="A165" s="38"/>
      <c r="B165" s="39"/>
      <c r="C165" s="40"/>
      <c r="D165" s="233" t="s">
        <v>186</v>
      </c>
      <c r="E165" s="40"/>
      <c r="F165" s="234" t="s">
        <v>577</v>
      </c>
      <c r="G165" s="40"/>
      <c r="H165" s="40"/>
      <c r="I165" s="235"/>
      <c r="J165" s="40"/>
      <c r="K165" s="40"/>
      <c r="L165" s="44"/>
      <c r="M165" s="251"/>
      <c r="N165" s="252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186</v>
      </c>
      <c r="AU165" s="17" t="s">
        <v>87</v>
      </c>
    </row>
    <row r="166" s="13" customFormat="1">
      <c r="A166" s="13"/>
      <c r="B166" s="258"/>
      <c r="C166" s="259"/>
      <c r="D166" s="233" t="s">
        <v>470</v>
      </c>
      <c r="E166" s="259"/>
      <c r="F166" s="260" t="s">
        <v>578</v>
      </c>
      <c r="G166" s="259"/>
      <c r="H166" s="261">
        <v>95.450000000000003</v>
      </c>
      <c r="I166" s="262"/>
      <c r="J166" s="259"/>
      <c r="K166" s="259"/>
      <c r="L166" s="263"/>
      <c r="M166" s="264"/>
      <c r="N166" s="265"/>
      <c r="O166" s="265"/>
      <c r="P166" s="265"/>
      <c r="Q166" s="265"/>
      <c r="R166" s="265"/>
      <c r="S166" s="265"/>
      <c r="T166" s="26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7" t="s">
        <v>470</v>
      </c>
      <c r="AU166" s="267" t="s">
        <v>87</v>
      </c>
      <c r="AV166" s="13" t="s">
        <v>87</v>
      </c>
      <c r="AW166" s="13" t="s">
        <v>4</v>
      </c>
      <c r="AX166" s="13" t="s">
        <v>83</v>
      </c>
      <c r="AY166" s="267" t="s">
        <v>132</v>
      </c>
    </row>
    <row r="167" s="2" customFormat="1" ht="24.15" customHeight="1">
      <c r="A167" s="38"/>
      <c r="B167" s="39"/>
      <c r="C167" s="219" t="s">
        <v>325</v>
      </c>
      <c r="D167" s="219" t="s">
        <v>135</v>
      </c>
      <c r="E167" s="220" t="s">
        <v>579</v>
      </c>
      <c r="F167" s="221" t="s">
        <v>580</v>
      </c>
      <c r="G167" s="222" t="s">
        <v>138</v>
      </c>
      <c r="H167" s="223">
        <v>4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203</v>
      </c>
      <c r="AT167" s="231" t="s">
        <v>135</v>
      </c>
      <c r="AU167" s="231" t="s">
        <v>87</v>
      </c>
      <c r="AY167" s="17" t="s">
        <v>132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83</v>
      </c>
      <c r="BK167" s="232">
        <f>ROUND(I167*H167,2)</f>
        <v>0</v>
      </c>
      <c r="BL167" s="17" t="s">
        <v>203</v>
      </c>
      <c r="BM167" s="231" t="s">
        <v>581</v>
      </c>
    </row>
    <row r="168" s="2" customFormat="1" ht="24.15" customHeight="1">
      <c r="A168" s="38"/>
      <c r="B168" s="39"/>
      <c r="C168" s="219" t="s">
        <v>329</v>
      </c>
      <c r="D168" s="219" t="s">
        <v>135</v>
      </c>
      <c r="E168" s="220" t="s">
        <v>582</v>
      </c>
      <c r="F168" s="221" t="s">
        <v>583</v>
      </c>
      <c r="G168" s="222" t="s">
        <v>138</v>
      </c>
      <c r="H168" s="223">
        <v>2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43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203</v>
      </c>
      <c r="AT168" s="231" t="s">
        <v>135</v>
      </c>
      <c r="AU168" s="231" t="s">
        <v>87</v>
      </c>
      <c r="AY168" s="17" t="s">
        <v>132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83</v>
      </c>
      <c r="BK168" s="232">
        <f>ROUND(I168*H168,2)</f>
        <v>0</v>
      </c>
      <c r="BL168" s="17" t="s">
        <v>203</v>
      </c>
      <c r="BM168" s="231" t="s">
        <v>584</v>
      </c>
    </row>
    <row r="169" s="2" customFormat="1" ht="37.8" customHeight="1">
      <c r="A169" s="38"/>
      <c r="B169" s="39"/>
      <c r="C169" s="219" t="s">
        <v>185</v>
      </c>
      <c r="D169" s="219" t="s">
        <v>135</v>
      </c>
      <c r="E169" s="220" t="s">
        <v>585</v>
      </c>
      <c r="F169" s="221" t="s">
        <v>586</v>
      </c>
      <c r="G169" s="222" t="s">
        <v>214</v>
      </c>
      <c r="H169" s="223">
        <v>242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43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203</v>
      </c>
      <c r="AT169" s="231" t="s">
        <v>135</v>
      </c>
      <c r="AU169" s="231" t="s">
        <v>87</v>
      </c>
      <c r="AY169" s="17" t="s">
        <v>132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83</v>
      </c>
      <c r="BK169" s="232">
        <f>ROUND(I169*H169,2)</f>
        <v>0</v>
      </c>
      <c r="BL169" s="17" t="s">
        <v>203</v>
      </c>
      <c r="BM169" s="231" t="s">
        <v>587</v>
      </c>
    </row>
    <row r="170" s="2" customFormat="1" ht="24.15" customHeight="1">
      <c r="A170" s="38"/>
      <c r="B170" s="39"/>
      <c r="C170" s="240" t="s">
        <v>336</v>
      </c>
      <c r="D170" s="240" t="s">
        <v>199</v>
      </c>
      <c r="E170" s="241" t="s">
        <v>588</v>
      </c>
      <c r="F170" s="242" t="s">
        <v>589</v>
      </c>
      <c r="G170" s="243" t="s">
        <v>214</v>
      </c>
      <c r="H170" s="244">
        <v>278.30000000000001</v>
      </c>
      <c r="I170" s="245"/>
      <c r="J170" s="246">
        <f>ROUND(I170*H170,2)</f>
        <v>0</v>
      </c>
      <c r="K170" s="247"/>
      <c r="L170" s="248"/>
      <c r="M170" s="249" t="s">
        <v>1</v>
      </c>
      <c r="N170" s="250" t="s">
        <v>43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562</v>
      </c>
      <c r="AT170" s="231" t="s">
        <v>199</v>
      </c>
      <c r="AU170" s="231" t="s">
        <v>87</v>
      </c>
      <c r="AY170" s="17" t="s">
        <v>132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83</v>
      </c>
      <c r="BK170" s="232">
        <f>ROUND(I170*H170,2)</f>
        <v>0</v>
      </c>
      <c r="BL170" s="17" t="s">
        <v>562</v>
      </c>
      <c r="BM170" s="231" t="s">
        <v>590</v>
      </c>
    </row>
    <row r="171" s="2" customFormat="1">
      <c r="A171" s="38"/>
      <c r="B171" s="39"/>
      <c r="C171" s="40"/>
      <c r="D171" s="233" t="s">
        <v>186</v>
      </c>
      <c r="E171" s="40"/>
      <c r="F171" s="234" t="s">
        <v>591</v>
      </c>
      <c r="G171" s="40"/>
      <c r="H171" s="40"/>
      <c r="I171" s="235"/>
      <c r="J171" s="40"/>
      <c r="K171" s="40"/>
      <c r="L171" s="44"/>
      <c r="M171" s="251"/>
      <c r="N171" s="252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186</v>
      </c>
      <c r="AU171" s="17" t="s">
        <v>87</v>
      </c>
    </row>
    <row r="172" s="13" customFormat="1">
      <c r="A172" s="13"/>
      <c r="B172" s="258"/>
      <c r="C172" s="259"/>
      <c r="D172" s="233" t="s">
        <v>470</v>
      </c>
      <c r="E172" s="259"/>
      <c r="F172" s="260" t="s">
        <v>592</v>
      </c>
      <c r="G172" s="259"/>
      <c r="H172" s="261">
        <v>278.30000000000001</v>
      </c>
      <c r="I172" s="262"/>
      <c r="J172" s="259"/>
      <c r="K172" s="259"/>
      <c r="L172" s="263"/>
      <c r="M172" s="264"/>
      <c r="N172" s="265"/>
      <c r="O172" s="265"/>
      <c r="P172" s="265"/>
      <c r="Q172" s="265"/>
      <c r="R172" s="265"/>
      <c r="S172" s="265"/>
      <c r="T172" s="26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7" t="s">
        <v>470</v>
      </c>
      <c r="AU172" s="267" t="s">
        <v>87</v>
      </c>
      <c r="AV172" s="13" t="s">
        <v>87</v>
      </c>
      <c r="AW172" s="13" t="s">
        <v>4</v>
      </c>
      <c r="AX172" s="13" t="s">
        <v>83</v>
      </c>
      <c r="AY172" s="267" t="s">
        <v>132</v>
      </c>
    </row>
    <row r="173" s="2" customFormat="1" ht="24.15" customHeight="1">
      <c r="A173" s="38"/>
      <c r="B173" s="39"/>
      <c r="C173" s="219" t="s">
        <v>340</v>
      </c>
      <c r="D173" s="219" t="s">
        <v>135</v>
      </c>
      <c r="E173" s="220" t="s">
        <v>593</v>
      </c>
      <c r="F173" s="221" t="s">
        <v>594</v>
      </c>
      <c r="G173" s="222" t="s">
        <v>138</v>
      </c>
      <c r="H173" s="223">
        <v>12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203</v>
      </c>
      <c r="AT173" s="231" t="s">
        <v>135</v>
      </c>
      <c r="AU173" s="231" t="s">
        <v>87</v>
      </c>
      <c r="AY173" s="17" t="s">
        <v>132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83</v>
      </c>
      <c r="BK173" s="232">
        <f>ROUND(I173*H173,2)</f>
        <v>0</v>
      </c>
      <c r="BL173" s="17" t="s">
        <v>203</v>
      </c>
      <c r="BM173" s="231" t="s">
        <v>595</v>
      </c>
    </row>
    <row r="174" s="2" customFormat="1" ht="24.15" customHeight="1">
      <c r="A174" s="38"/>
      <c r="B174" s="39"/>
      <c r="C174" s="219" t="s">
        <v>344</v>
      </c>
      <c r="D174" s="219" t="s">
        <v>135</v>
      </c>
      <c r="E174" s="220" t="s">
        <v>596</v>
      </c>
      <c r="F174" s="221" t="s">
        <v>597</v>
      </c>
      <c r="G174" s="222" t="s">
        <v>138</v>
      </c>
      <c r="H174" s="223">
        <v>6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43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203</v>
      </c>
      <c r="AT174" s="231" t="s">
        <v>135</v>
      </c>
      <c r="AU174" s="231" t="s">
        <v>87</v>
      </c>
      <c r="AY174" s="17" t="s">
        <v>132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83</v>
      </c>
      <c r="BK174" s="232">
        <f>ROUND(I174*H174,2)</f>
        <v>0</v>
      </c>
      <c r="BL174" s="17" t="s">
        <v>203</v>
      </c>
      <c r="BM174" s="231" t="s">
        <v>598</v>
      </c>
    </row>
    <row r="175" s="2" customFormat="1" ht="37.8" customHeight="1">
      <c r="A175" s="38"/>
      <c r="B175" s="39"/>
      <c r="C175" s="219" t="s">
        <v>348</v>
      </c>
      <c r="D175" s="219" t="s">
        <v>135</v>
      </c>
      <c r="E175" s="220" t="s">
        <v>599</v>
      </c>
      <c r="F175" s="221" t="s">
        <v>600</v>
      </c>
      <c r="G175" s="222" t="s">
        <v>214</v>
      </c>
      <c r="H175" s="223">
        <v>45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43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203</v>
      </c>
      <c r="AT175" s="231" t="s">
        <v>135</v>
      </c>
      <c r="AU175" s="231" t="s">
        <v>87</v>
      </c>
      <c r="AY175" s="17" t="s">
        <v>132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83</v>
      </c>
      <c r="BK175" s="232">
        <f>ROUND(I175*H175,2)</f>
        <v>0</v>
      </c>
      <c r="BL175" s="17" t="s">
        <v>203</v>
      </c>
      <c r="BM175" s="231" t="s">
        <v>601</v>
      </c>
    </row>
    <row r="176" s="2" customFormat="1" ht="24.15" customHeight="1">
      <c r="A176" s="38"/>
      <c r="B176" s="39"/>
      <c r="C176" s="240" t="s">
        <v>352</v>
      </c>
      <c r="D176" s="240" t="s">
        <v>199</v>
      </c>
      <c r="E176" s="241" t="s">
        <v>602</v>
      </c>
      <c r="F176" s="242" t="s">
        <v>603</v>
      </c>
      <c r="G176" s="243" t="s">
        <v>214</v>
      </c>
      <c r="H176" s="244">
        <v>51.75</v>
      </c>
      <c r="I176" s="245"/>
      <c r="J176" s="246">
        <f>ROUND(I176*H176,2)</f>
        <v>0</v>
      </c>
      <c r="K176" s="247"/>
      <c r="L176" s="248"/>
      <c r="M176" s="249" t="s">
        <v>1</v>
      </c>
      <c r="N176" s="250" t="s">
        <v>43</v>
      </c>
      <c r="O176" s="91"/>
      <c r="P176" s="229">
        <f>O176*H176</f>
        <v>0</v>
      </c>
      <c r="Q176" s="229">
        <v>0.00089999999999999998</v>
      </c>
      <c r="R176" s="229">
        <f>Q176*H176</f>
        <v>0.046574999999999998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562</v>
      </c>
      <c r="AT176" s="231" t="s">
        <v>199</v>
      </c>
      <c r="AU176" s="231" t="s">
        <v>87</v>
      </c>
      <c r="AY176" s="17" t="s">
        <v>132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83</v>
      </c>
      <c r="BK176" s="232">
        <f>ROUND(I176*H176,2)</f>
        <v>0</v>
      </c>
      <c r="BL176" s="17" t="s">
        <v>562</v>
      </c>
      <c r="BM176" s="231" t="s">
        <v>604</v>
      </c>
    </row>
    <row r="177" s="13" customFormat="1">
      <c r="A177" s="13"/>
      <c r="B177" s="258"/>
      <c r="C177" s="259"/>
      <c r="D177" s="233" t="s">
        <v>470</v>
      </c>
      <c r="E177" s="259"/>
      <c r="F177" s="260" t="s">
        <v>605</v>
      </c>
      <c r="G177" s="259"/>
      <c r="H177" s="261">
        <v>51.75</v>
      </c>
      <c r="I177" s="262"/>
      <c r="J177" s="259"/>
      <c r="K177" s="259"/>
      <c r="L177" s="263"/>
      <c r="M177" s="264"/>
      <c r="N177" s="265"/>
      <c r="O177" s="265"/>
      <c r="P177" s="265"/>
      <c r="Q177" s="265"/>
      <c r="R177" s="265"/>
      <c r="S177" s="265"/>
      <c r="T177" s="26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7" t="s">
        <v>470</v>
      </c>
      <c r="AU177" s="267" t="s">
        <v>87</v>
      </c>
      <c r="AV177" s="13" t="s">
        <v>87</v>
      </c>
      <c r="AW177" s="13" t="s">
        <v>4</v>
      </c>
      <c r="AX177" s="13" t="s">
        <v>83</v>
      </c>
      <c r="AY177" s="267" t="s">
        <v>132</v>
      </c>
    </row>
    <row r="178" s="2" customFormat="1" ht="16.5" customHeight="1">
      <c r="A178" s="38"/>
      <c r="B178" s="39"/>
      <c r="C178" s="219" t="s">
        <v>356</v>
      </c>
      <c r="D178" s="219" t="s">
        <v>135</v>
      </c>
      <c r="E178" s="220" t="s">
        <v>606</v>
      </c>
      <c r="F178" s="221" t="s">
        <v>607</v>
      </c>
      <c r="G178" s="222" t="s">
        <v>138</v>
      </c>
      <c r="H178" s="223">
        <v>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43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203</v>
      </c>
      <c r="AT178" s="231" t="s">
        <v>135</v>
      </c>
      <c r="AU178" s="231" t="s">
        <v>87</v>
      </c>
      <c r="AY178" s="17" t="s">
        <v>132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83</v>
      </c>
      <c r="BK178" s="232">
        <f>ROUND(I178*H178,2)</f>
        <v>0</v>
      </c>
      <c r="BL178" s="17" t="s">
        <v>203</v>
      </c>
      <c r="BM178" s="231" t="s">
        <v>608</v>
      </c>
    </row>
    <row r="179" s="2" customFormat="1" ht="16.5" customHeight="1">
      <c r="A179" s="38"/>
      <c r="B179" s="39"/>
      <c r="C179" s="219" t="s">
        <v>360</v>
      </c>
      <c r="D179" s="219" t="s">
        <v>135</v>
      </c>
      <c r="E179" s="220" t="s">
        <v>609</v>
      </c>
      <c r="F179" s="221" t="s">
        <v>610</v>
      </c>
      <c r="G179" s="222" t="s">
        <v>138</v>
      </c>
      <c r="H179" s="223">
        <v>2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43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203</v>
      </c>
      <c r="AT179" s="231" t="s">
        <v>135</v>
      </c>
      <c r="AU179" s="231" t="s">
        <v>87</v>
      </c>
      <c r="AY179" s="17" t="s">
        <v>132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83</v>
      </c>
      <c r="BK179" s="232">
        <f>ROUND(I179*H179,2)</f>
        <v>0</v>
      </c>
      <c r="BL179" s="17" t="s">
        <v>203</v>
      </c>
      <c r="BM179" s="231" t="s">
        <v>611</v>
      </c>
    </row>
    <row r="180" s="2" customFormat="1" ht="16.5" customHeight="1">
      <c r="A180" s="38"/>
      <c r="B180" s="39"/>
      <c r="C180" s="219" t="s">
        <v>364</v>
      </c>
      <c r="D180" s="219" t="s">
        <v>135</v>
      </c>
      <c r="E180" s="220" t="s">
        <v>612</v>
      </c>
      <c r="F180" s="221" t="s">
        <v>613</v>
      </c>
      <c r="G180" s="222" t="s">
        <v>138</v>
      </c>
      <c r="H180" s="223">
        <v>6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43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203</v>
      </c>
      <c r="AT180" s="231" t="s">
        <v>135</v>
      </c>
      <c r="AU180" s="231" t="s">
        <v>87</v>
      </c>
      <c r="AY180" s="17" t="s">
        <v>132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83</v>
      </c>
      <c r="BK180" s="232">
        <f>ROUND(I180*H180,2)</f>
        <v>0</v>
      </c>
      <c r="BL180" s="17" t="s">
        <v>203</v>
      </c>
      <c r="BM180" s="231" t="s">
        <v>614</v>
      </c>
    </row>
    <row r="181" s="12" customFormat="1" ht="22.8" customHeight="1">
      <c r="A181" s="12"/>
      <c r="B181" s="203"/>
      <c r="C181" s="204"/>
      <c r="D181" s="205" t="s">
        <v>77</v>
      </c>
      <c r="E181" s="217" t="s">
        <v>234</v>
      </c>
      <c r="F181" s="217" t="s">
        <v>235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SUM(P182:P192)</f>
        <v>0</v>
      </c>
      <c r="Q181" s="211"/>
      <c r="R181" s="212">
        <f>SUM(R182:R192)</f>
        <v>0</v>
      </c>
      <c r="S181" s="211"/>
      <c r="T181" s="213">
        <f>SUM(T182:T192)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90</v>
      </c>
      <c r="AT181" s="215" t="s">
        <v>77</v>
      </c>
      <c r="AU181" s="215" t="s">
        <v>83</v>
      </c>
      <c r="AY181" s="214" t="s">
        <v>132</v>
      </c>
      <c r="BK181" s="216">
        <f>SUM(BK182:BK192)</f>
        <v>0</v>
      </c>
    </row>
    <row r="182" s="2" customFormat="1" ht="16.5" customHeight="1">
      <c r="A182" s="38"/>
      <c r="B182" s="39"/>
      <c r="C182" s="240" t="s">
        <v>368</v>
      </c>
      <c r="D182" s="240" t="s">
        <v>199</v>
      </c>
      <c r="E182" s="241" t="s">
        <v>615</v>
      </c>
      <c r="F182" s="242" t="s">
        <v>616</v>
      </c>
      <c r="G182" s="243" t="s">
        <v>214</v>
      </c>
      <c r="H182" s="244">
        <v>133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43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202</v>
      </c>
      <c r="AT182" s="231" t="s">
        <v>199</v>
      </c>
      <c r="AU182" s="231" t="s">
        <v>87</v>
      </c>
      <c r="AY182" s="17" t="s">
        <v>132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83</v>
      </c>
      <c r="BK182" s="232">
        <f>ROUND(I182*H182,2)</f>
        <v>0</v>
      </c>
      <c r="BL182" s="17" t="s">
        <v>203</v>
      </c>
      <c r="BM182" s="231" t="s">
        <v>617</v>
      </c>
    </row>
    <row r="183" s="2" customFormat="1" ht="16.5" customHeight="1">
      <c r="A183" s="38"/>
      <c r="B183" s="39"/>
      <c r="C183" s="219" t="s">
        <v>372</v>
      </c>
      <c r="D183" s="219" t="s">
        <v>135</v>
      </c>
      <c r="E183" s="220" t="s">
        <v>618</v>
      </c>
      <c r="F183" s="221" t="s">
        <v>619</v>
      </c>
      <c r="G183" s="222" t="s">
        <v>214</v>
      </c>
      <c r="H183" s="223">
        <v>133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43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203</v>
      </c>
      <c r="AT183" s="231" t="s">
        <v>135</v>
      </c>
      <c r="AU183" s="231" t="s">
        <v>87</v>
      </c>
      <c r="AY183" s="17" t="s">
        <v>132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83</v>
      </c>
      <c r="BK183" s="232">
        <f>ROUND(I183*H183,2)</f>
        <v>0</v>
      </c>
      <c r="BL183" s="17" t="s">
        <v>203</v>
      </c>
      <c r="BM183" s="231" t="s">
        <v>620</v>
      </c>
    </row>
    <row r="184" s="2" customFormat="1" ht="16.5" customHeight="1">
      <c r="A184" s="38"/>
      <c r="B184" s="39"/>
      <c r="C184" s="219" t="s">
        <v>376</v>
      </c>
      <c r="D184" s="219" t="s">
        <v>135</v>
      </c>
      <c r="E184" s="220" t="s">
        <v>621</v>
      </c>
      <c r="F184" s="221" t="s">
        <v>622</v>
      </c>
      <c r="G184" s="222" t="s">
        <v>214</v>
      </c>
      <c r="H184" s="223">
        <v>124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43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203</v>
      </c>
      <c r="AT184" s="231" t="s">
        <v>135</v>
      </c>
      <c r="AU184" s="231" t="s">
        <v>87</v>
      </c>
      <c r="AY184" s="17" t="s">
        <v>132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83</v>
      </c>
      <c r="BK184" s="232">
        <f>ROUND(I184*H184,2)</f>
        <v>0</v>
      </c>
      <c r="BL184" s="17" t="s">
        <v>203</v>
      </c>
      <c r="BM184" s="231" t="s">
        <v>623</v>
      </c>
    </row>
    <row r="185" s="2" customFormat="1" ht="16.5" customHeight="1">
      <c r="A185" s="38"/>
      <c r="B185" s="39"/>
      <c r="C185" s="240" t="s">
        <v>380</v>
      </c>
      <c r="D185" s="240" t="s">
        <v>199</v>
      </c>
      <c r="E185" s="241" t="s">
        <v>624</v>
      </c>
      <c r="F185" s="242" t="s">
        <v>625</v>
      </c>
      <c r="G185" s="243" t="s">
        <v>214</v>
      </c>
      <c r="H185" s="244">
        <v>2</v>
      </c>
      <c r="I185" s="245"/>
      <c r="J185" s="246">
        <f>ROUND(I185*H185,2)</f>
        <v>0</v>
      </c>
      <c r="K185" s="247"/>
      <c r="L185" s="248"/>
      <c r="M185" s="249" t="s">
        <v>1</v>
      </c>
      <c r="N185" s="250" t="s">
        <v>43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202</v>
      </c>
      <c r="AT185" s="231" t="s">
        <v>199</v>
      </c>
      <c r="AU185" s="231" t="s">
        <v>87</v>
      </c>
      <c r="AY185" s="17" t="s">
        <v>132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83</v>
      </c>
      <c r="BK185" s="232">
        <f>ROUND(I185*H185,2)</f>
        <v>0</v>
      </c>
      <c r="BL185" s="17" t="s">
        <v>203</v>
      </c>
      <c r="BM185" s="231" t="s">
        <v>626</v>
      </c>
    </row>
    <row r="186" s="2" customFormat="1" ht="16.5" customHeight="1">
      <c r="A186" s="38"/>
      <c r="B186" s="39"/>
      <c r="C186" s="240" t="s">
        <v>383</v>
      </c>
      <c r="D186" s="240" t="s">
        <v>199</v>
      </c>
      <c r="E186" s="241" t="s">
        <v>627</v>
      </c>
      <c r="F186" s="242" t="s">
        <v>628</v>
      </c>
      <c r="G186" s="243" t="s">
        <v>214</v>
      </c>
      <c r="H186" s="244">
        <v>88</v>
      </c>
      <c r="I186" s="245"/>
      <c r="J186" s="246">
        <f>ROUND(I186*H186,2)</f>
        <v>0</v>
      </c>
      <c r="K186" s="247"/>
      <c r="L186" s="248"/>
      <c r="M186" s="249" t="s">
        <v>1</v>
      </c>
      <c r="N186" s="250" t="s">
        <v>43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202</v>
      </c>
      <c r="AT186" s="231" t="s">
        <v>199</v>
      </c>
      <c r="AU186" s="231" t="s">
        <v>87</v>
      </c>
      <c r="AY186" s="17" t="s">
        <v>132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83</v>
      </c>
      <c r="BK186" s="232">
        <f>ROUND(I186*H186,2)</f>
        <v>0</v>
      </c>
      <c r="BL186" s="17" t="s">
        <v>203</v>
      </c>
      <c r="BM186" s="231" t="s">
        <v>629</v>
      </c>
    </row>
    <row r="187" s="2" customFormat="1" ht="16.5" customHeight="1">
      <c r="A187" s="38"/>
      <c r="B187" s="39"/>
      <c r="C187" s="240" t="s">
        <v>387</v>
      </c>
      <c r="D187" s="240" t="s">
        <v>199</v>
      </c>
      <c r="E187" s="241" t="s">
        <v>630</v>
      </c>
      <c r="F187" s="242" t="s">
        <v>631</v>
      </c>
      <c r="G187" s="243" t="s">
        <v>214</v>
      </c>
      <c r="H187" s="244">
        <v>22</v>
      </c>
      <c r="I187" s="245"/>
      <c r="J187" s="246">
        <f>ROUND(I187*H187,2)</f>
        <v>0</v>
      </c>
      <c r="K187" s="247"/>
      <c r="L187" s="248"/>
      <c r="M187" s="249" t="s">
        <v>1</v>
      </c>
      <c r="N187" s="250" t="s">
        <v>43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202</v>
      </c>
      <c r="AT187" s="231" t="s">
        <v>199</v>
      </c>
      <c r="AU187" s="231" t="s">
        <v>87</v>
      </c>
      <c r="AY187" s="17" t="s">
        <v>132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83</v>
      </c>
      <c r="BK187" s="232">
        <f>ROUND(I187*H187,2)</f>
        <v>0</v>
      </c>
      <c r="BL187" s="17" t="s">
        <v>203</v>
      </c>
      <c r="BM187" s="231" t="s">
        <v>632</v>
      </c>
    </row>
    <row r="188" s="2" customFormat="1" ht="16.5" customHeight="1">
      <c r="A188" s="38"/>
      <c r="B188" s="39"/>
      <c r="C188" s="240" t="s">
        <v>391</v>
      </c>
      <c r="D188" s="240" t="s">
        <v>199</v>
      </c>
      <c r="E188" s="241" t="s">
        <v>633</v>
      </c>
      <c r="F188" s="242" t="s">
        <v>634</v>
      </c>
      <c r="G188" s="243" t="s">
        <v>214</v>
      </c>
      <c r="H188" s="244">
        <v>12</v>
      </c>
      <c r="I188" s="245"/>
      <c r="J188" s="246">
        <f>ROUND(I188*H188,2)</f>
        <v>0</v>
      </c>
      <c r="K188" s="247"/>
      <c r="L188" s="248"/>
      <c r="M188" s="249" t="s">
        <v>1</v>
      </c>
      <c r="N188" s="250" t="s">
        <v>43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202</v>
      </c>
      <c r="AT188" s="231" t="s">
        <v>199</v>
      </c>
      <c r="AU188" s="231" t="s">
        <v>87</v>
      </c>
      <c r="AY188" s="17" t="s">
        <v>132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83</v>
      </c>
      <c r="BK188" s="232">
        <f>ROUND(I188*H188,2)</f>
        <v>0</v>
      </c>
      <c r="BL188" s="17" t="s">
        <v>203</v>
      </c>
      <c r="BM188" s="231" t="s">
        <v>635</v>
      </c>
    </row>
    <row r="189" s="2" customFormat="1" ht="16.5" customHeight="1">
      <c r="A189" s="38"/>
      <c r="B189" s="39"/>
      <c r="C189" s="240" t="s">
        <v>395</v>
      </c>
      <c r="D189" s="240" t="s">
        <v>199</v>
      </c>
      <c r="E189" s="241" t="s">
        <v>636</v>
      </c>
      <c r="F189" s="242" t="s">
        <v>637</v>
      </c>
      <c r="G189" s="243" t="s">
        <v>138</v>
      </c>
      <c r="H189" s="244">
        <v>22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43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202</v>
      </c>
      <c r="AT189" s="231" t="s">
        <v>199</v>
      </c>
      <c r="AU189" s="231" t="s">
        <v>87</v>
      </c>
      <c r="AY189" s="17" t="s">
        <v>132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83</v>
      </c>
      <c r="BK189" s="232">
        <f>ROUND(I189*H189,2)</f>
        <v>0</v>
      </c>
      <c r="BL189" s="17" t="s">
        <v>203</v>
      </c>
      <c r="BM189" s="231" t="s">
        <v>638</v>
      </c>
    </row>
    <row r="190" s="2" customFormat="1" ht="16.5" customHeight="1">
      <c r="A190" s="38"/>
      <c r="B190" s="39"/>
      <c r="C190" s="219" t="s">
        <v>399</v>
      </c>
      <c r="D190" s="219" t="s">
        <v>135</v>
      </c>
      <c r="E190" s="220" t="s">
        <v>639</v>
      </c>
      <c r="F190" s="221" t="s">
        <v>640</v>
      </c>
      <c r="G190" s="222" t="s">
        <v>138</v>
      </c>
      <c r="H190" s="223">
        <v>22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43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203</v>
      </c>
      <c r="AT190" s="231" t="s">
        <v>135</v>
      </c>
      <c r="AU190" s="231" t="s">
        <v>87</v>
      </c>
      <c r="AY190" s="17" t="s">
        <v>132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83</v>
      </c>
      <c r="BK190" s="232">
        <f>ROUND(I190*H190,2)</f>
        <v>0</v>
      </c>
      <c r="BL190" s="17" t="s">
        <v>203</v>
      </c>
      <c r="BM190" s="231" t="s">
        <v>641</v>
      </c>
    </row>
    <row r="191" s="2" customFormat="1" ht="21.75" customHeight="1">
      <c r="A191" s="38"/>
      <c r="B191" s="39"/>
      <c r="C191" s="240" t="s">
        <v>403</v>
      </c>
      <c r="D191" s="240" t="s">
        <v>199</v>
      </c>
      <c r="E191" s="241" t="s">
        <v>642</v>
      </c>
      <c r="F191" s="242" t="s">
        <v>643</v>
      </c>
      <c r="G191" s="243" t="s">
        <v>138</v>
      </c>
      <c r="H191" s="244">
        <v>3</v>
      </c>
      <c r="I191" s="245"/>
      <c r="J191" s="246">
        <f>ROUND(I191*H191,2)</f>
        <v>0</v>
      </c>
      <c r="K191" s="247"/>
      <c r="L191" s="248"/>
      <c r="M191" s="249" t="s">
        <v>1</v>
      </c>
      <c r="N191" s="250" t="s">
        <v>43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202</v>
      </c>
      <c r="AT191" s="231" t="s">
        <v>199</v>
      </c>
      <c r="AU191" s="231" t="s">
        <v>87</v>
      </c>
      <c r="AY191" s="17" t="s">
        <v>132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83</v>
      </c>
      <c r="BK191" s="232">
        <f>ROUND(I191*H191,2)</f>
        <v>0</v>
      </c>
      <c r="BL191" s="17" t="s">
        <v>203</v>
      </c>
      <c r="BM191" s="231" t="s">
        <v>644</v>
      </c>
    </row>
    <row r="192" s="2" customFormat="1" ht="16.5" customHeight="1">
      <c r="A192" s="38"/>
      <c r="B192" s="39"/>
      <c r="C192" s="219" t="s">
        <v>407</v>
      </c>
      <c r="D192" s="219" t="s">
        <v>135</v>
      </c>
      <c r="E192" s="220" t="s">
        <v>645</v>
      </c>
      <c r="F192" s="221" t="s">
        <v>646</v>
      </c>
      <c r="G192" s="222" t="s">
        <v>138</v>
      </c>
      <c r="H192" s="223">
        <v>3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43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203</v>
      </c>
      <c r="AT192" s="231" t="s">
        <v>135</v>
      </c>
      <c r="AU192" s="231" t="s">
        <v>87</v>
      </c>
      <c r="AY192" s="17" t="s">
        <v>132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83</v>
      </c>
      <c r="BK192" s="232">
        <f>ROUND(I192*H192,2)</f>
        <v>0</v>
      </c>
      <c r="BL192" s="17" t="s">
        <v>203</v>
      </c>
      <c r="BM192" s="231" t="s">
        <v>647</v>
      </c>
    </row>
    <row r="193" s="12" customFormat="1" ht="25.92" customHeight="1">
      <c r="A193" s="12"/>
      <c r="B193" s="203"/>
      <c r="C193" s="204"/>
      <c r="D193" s="205" t="s">
        <v>77</v>
      </c>
      <c r="E193" s="206" t="s">
        <v>648</v>
      </c>
      <c r="F193" s="206" t="s">
        <v>649</v>
      </c>
      <c r="G193" s="204"/>
      <c r="H193" s="204"/>
      <c r="I193" s="207"/>
      <c r="J193" s="208">
        <f>BK193</f>
        <v>0</v>
      </c>
      <c r="K193" s="204"/>
      <c r="L193" s="209"/>
      <c r="M193" s="210"/>
      <c r="N193" s="211"/>
      <c r="O193" s="211"/>
      <c r="P193" s="212">
        <f>SUM(P194:P230)</f>
        <v>0</v>
      </c>
      <c r="Q193" s="211"/>
      <c r="R193" s="212">
        <f>SUM(R194:R230)</f>
        <v>0</v>
      </c>
      <c r="S193" s="211"/>
      <c r="T193" s="213">
        <f>SUM(T194:T230)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83</v>
      </c>
      <c r="AT193" s="215" t="s">
        <v>77</v>
      </c>
      <c r="AU193" s="215" t="s">
        <v>78</v>
      </c>
      <c r="AY193" s="214" t="s">
        <v>132</v>
      </c>
      <c r="BK193" s="216">
        <f>SUM(BK194:BK230)</f>
        <v>0</v>
      </c>
    </row>
    <row r="194" s="2" customFormat="1" ht="24.15" customHeight="1">
      <c r="A194" s="38"/>
      <c r="B194" s="39"/>
      <c r="C194" s="219" t="s">
        <v>411</v>
      </c>
      <c r="D194" s="219" t="s">
        <v>135</v>
      </c>
      <c r="E194" s="220" t="s">
        <v>650</v>
      </c>
      <c r="F194" s="221" t="s">
        <v>651</v>
      </c>
      <c r="G194" s="222" t="s">
        <v>214</v>
      </c>
      <c r="H194" s="223">
        <v>132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43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93</v>
      </c>
      <c r="AT194" s="231" t="s">
        <v>135</v>
      </c>
      <c r="AU194" s="231" t="s">
        <v>83</v>
      </c>
      <c r="AY194" s="17" t="s">
        <v>132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83</v>
      </c>
      <c r="BK194" s="232">
        <f>ROUND(I194*H194,2)</f>
        <v>0</v>
      </c>
      <c r="BL194" s="17" t="s">
        <v>93</v>
      </c>
      <c r="BM194" s="231" t="s">
        <v>652</v>
      </c>
    </row>
    <row r="195" s="13" customFormat="1">
      <c r="A195" s="13"/>
      <c r="B195" s="258"/>
      <c r="C195" s="259"/>
      <c r="D195" s="233" t="s">
        <v>470</v>
      </c>
      <c r="E195" s="268" t="s">
        <v>1</v>
      </c>
      <c r="F195" s="260" t="s">
        <v>653</v>
      </c>
      <c r="G195" s="259"/>
      <c r="H195" s="261">
        <v>50</v>
      </c>
      <c r="I195" s="262"/>
      <c r="J195" s="259"/>
      <c r="K195" s="259"/>
      <c r="L195" s="263"/>
      <c r="M195" s="264"/>
      <c r="N195" s="265"/>
      <c r="O195" s="265"/>
      <c r="P195" s="265"/>
      <c r="Q195" s="265"/>
      <c r="R195" s="265"/>
      <c r="S195" s="265"/>
      <c r="T195" s="26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7" t="s">
        <v>470</v>
      </c>
      <c r="AU195" s="267" t="s">
        <v>83</v>
      </c>
      <c r="AV195" s="13" t="s">
        <v>87</v>
      </c>
      <c r="AW195" s="13" t="s">
        <v>36</v>
      </c>
      <c r="AX195" s="13" t="s">
        <v>78</v>
      </c>
      <c r="AY195" s="267" t="s">
        <v>132</v>
      </c>
    </row>
    <row r="196" s="13" customFormat="1">
      <c r="A196" s="13"/>
      <c r="B196" s="258"/>
      <c r="C196" s="259"/>
      <c r="D196" s="233" t="s">
        <v>470</v>
      </c>
      <c r="E196" s="268" t="s">
        <v>1</v>
      </c>
      <c r="F196" s="260" t="s">
        <v>654</v>
      </c>
      <c r="G196" s="259"/>
      <c r="H196" s="261">
        <v>39</v>
      </c>
      <c r="I196" s="262"/>
      <c r="J196" s="259"/>
      <c r="K196" s="259"/>
      <c r="L196" s="263"/>
      <c r="M196" s="264"/>
      <c r="N196" s="265"/>
      <c r="O196" s="265"/>
      <c r="P196" s="265"/>
      <c r="Q196" s="265"/>
      <c r="R196" s="265"/>
      <c r="S196" s="265"/>
      <c r="T196" s="26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7" t="s">
        <v>470</v>
      </c>
      <c r="AU196" s="267" t="s">
        <v>83</v>
      </c>
      <c r="AV196" s="13" t="s">
        <v>87</v>
      </c>
      <c r="AW196" s="13" t="s">
        <v>36</v>
      </c>
      <c r="AX196" s="13" t="s">
        <v>78</v>
      </c>
      <c r="AY196" s="267" t="s">
        <v>132</v>
      </c>
    </row>
    <row r="197" s="13" customFormat="1">
      <c r="A197" s="13"/>
      <c r="B197" s="258"/>
      <c r="C197" s="259"/>
      <c r="D197" s="233" t="s">
        <v>470</v>
      </c>
      <c r="E197" s="268" t="s">
        <v>1</v>
      </c>
      <c r="F197" s="260" t="s">
        <v>655</v>
      </c>
      <c r="G197" s="259"/>
      <c r="H197" s="261">
        <v>43</v>
      </c>
      <c r="I197" s="262"/>
      <c r="J197" s="259"/>
      <c r="K197" s="259"/>
      <c r="L197" s="263"/>
      <c r="M197" s="264"/>
      <c r="N197" s="265"/>
      <c r="O197" s="265"/>
      <c r="P197" s="265"/>
      <c r="Q197" s="265"/>
      <c r="R197" s="265"/>
      <c r="S197" s="265"/>
      <c r="T197" s="26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7" t="s">
        <v>470</v>
      </c>
      <c r="AU197" s="267" t="s">
        <v>83</v>
      </c>
      <c r="AV197" s="13" t="s">
        <v>87</v>
      </c>
      <c r="AW197" s="13" t="s">
        <v>36</v>
      </c>
      <c r="AX197" s="13" t="s">
        <v>78</v>
      </c>
      <c r="AY197" s="267" t="s">
        <v>132</v>
      </c>
    </row>
    <row r="198" s="14" customFormat="1">
      <c r="A198" s="14"/>
      <c r="B198" s="269"/>
      <c r="C198" s="270"/>
      <c r="D198" s="233" t="s">
        <v>470</v>
      </c>
      <c r="E198" s="271" t="s">
        <v>1</v>
      </c>
      <c r="F198" s="272" t="s">
        <v>656</v>
      </c>
      <c r="G198" s="270"/>
      <c r="H198" s="273">
        <v>132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9" t="s">
        <v>470</v>
      </c>
      <c r="AU198" s="279" t="s">
        <v>83</v>
      </c>
      <c r="AV198" s="14" t="s">
        <v>93</v>
      </c>
      <c r="AW198" s="14" t="s">
        <v>36</v>
      </c>
      <c r="AX198" s="14" t="s">
        <v>83</v>
      </c>
      <c r="AY198" s="279" t="s">
        <v>132</v>
      </c>
    </row>
    <row r="199" s="2" customFormat="1" ht="24.15" customHeight="1">
      <c r="A199" s="38"/>
      <c r="B199" s="39"/>
      <c r="C199" s="219" t="s">
        <v>416</v>
      </c>
      <c r="D199" s="219" t="s">
        <v>135</v>
      </c>
      <c r="E199" s="220" t="s">
        <v>657</v>
      </c>
      <c r="F199" s="221" t="s">
        <v>658</v>
      </c>
      <c r="G199" s="222" t="s">
        <v>214</v>
      </c>
      <c r="H199" s="223">
        <v>342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43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203</v>
      </c>
      <c r="AT199" s="231" t="s">
        <v>135</v>
      </c>
      <c r="AU199" s="231" t="s">
        <v>83</v>
      </c>
      <c r="AY199" s="17" t="s">
        <v>132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83</v>
      </c>
      <c r="BK199" s="232">
        <f>ROUND(I199*H199,2)</f>
        <v>0</v>
      </c>
      <c r="BL199" s="17" t="s">
        <v>203</v>
      </c>
      <c r="BM199" s="231" t="s">
        <v>659</v>
      </c>
    </row>
    <row r="200" s="13" customFormat="1">
      <c r="A200" s="13"/>
      <c r="B200" s="258"/>
      <c r="C200" s="259"/>
      <c r="D200" s="233" t="s">
        <v>470</v>
      </c>
      <c r="E200" s="268" t="s">
        <v>1</v>
      </c>
      <c r="F200" s="260" t="s">
        <v>660</v>
      </c>
      <c r="G200" s="259"/>
      <c r="H200" s="261">
        <v>100</v>
      </c>
      <c r="I200" s="262"/>
      <c r="J200" s="259"/>
      <c r="K200" s="259"/>
      <c r="L200" s="263"/>
      <c r="M200" s="264"/>
      <c r="N200" s="265"/>
      <c r="O200" s="265"/>
      <c r="P200" s="265"/>
      <c r="Q200" s="265"/>
      <c r="R200" s="265"/>
      <c r="S200" s="265"/>
      <c r="T200" s="26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7" t="s">
        <v>470</v>
      </c>
      <c r="AU200" s="267" t="s">
        <v>83</v>
      </c>
      <c r="AV200" s="13" t="s">
        <v>87</v>
      </c>
      <c r="AW200" s="13" t="s">
        <v>36</v>
      </c>
      <c r="AX200" s="13" t="s">
        <v>78</v>
      </c>
      <c r="AY200" s="267" t="s">
        <v>132</v>
      </c>
    </row>
    <row r="201" s="13" customFormat="1">
      <c r="A201" s="13"/>
      <c r="B201" s="258"/>
      <c r="C201" s="259"/>
      <c r="D201" s="233" t="s">
        <v>470</v>
      </c>
      <c r="E201" s="268" t="s">
        <v>1</v>
      </c>
      <c r="F201" s="260" t="s">
        <v>661</v>
      </c>
      <c r="G201" s="259"/>
      <c r="H201" s="261">
        <v>156</v>
      </c>
      <c r="I201" s="262"/>
      <c r="J201" s="259"/>
      <c r="K201" s="259"/>
      <c r="L201" s="263"/>
      <c r="M201" s="264"/>
      <c r="N201" s="265"/>
      <c r="O201" s="265"/>
      <c r="P201" s="265"/>
      <c r="Q201" s="265"/>
      <c r="R201" s="265"/>
      <c r="S201" s="265"/>
      <c r="T201" s="26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7" t="s">
        <v>470</v>
      </c>
      <c r="AU201" s="267" t="s">
        <v>83</v>
      </c>
      <c r="AV201" s="13" t="s">
        <v>87</v>
      </c>
      <c r="AW201" s="13" t="s">
        <v>36</v>
      </c>
      <c r="AX201" s="13" t="s">
        <v>78</v>
      </c>
      <c r="AY201" s="267" t="s">
        <v>132</v>
      </c>
    </row>
    <row r="202" s="13" customFormat="1">
      <c r="A202" s="13"/>
      <c r="B202" s="258"/>
      <c r="C202" s="259"/>
      <c r="D202" s="233" t="s">
        <v>470</v>
      </c>
      <c r="E202" s="268" t="s">
        <v>1</v>
      </c>
      <c r="F202" s="260" t="s">
        <v>662</v>
      </c>
      <c r="G202" s="259"/>
      <c r="H202" s="261">
        <v>86</v>
      </c>
      <c r="I202" s="262"/>
      <c r="J202" s="259"/>
      <c r="K202" s="259"/>
      <c r="L202" s="263"/>
      <c r="M202" s="264"/>
      <c r="N202" s="265"/>
      <c r="O202" s="265"/>
      <c r="P202" s="265"/>
      <c r="Q202" s="265"/>
      <c r="R202" s="265"/>
      <c r="S202" s="265"/>
      <c r="T202" s="26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7" t="s">
        <v>470</v>
      </c>
      <c r="AU202" s="267" t="s">
        <v>83</v>
      </c>
      <c r="AV202" s="13" t="s">
        <v>87</v>
      </c>
      <c r="AW202" s="13" t="s">
        <v>36</v>
      </c>
      <c r="AX202" s="13" t="s">
        <v>78</v>
      </c>
      <c r="AY202" s="267" t="s">
        <v>132</v>
      </c>
    </row>
    <row r="203" s="14" customFormat="1">
      <c r="A203" s="14"/>
      <c r="B203" s="269"/>
      <c r="C203" s="270"/>
      <c r="D203" s="233" t="s">
        <v>470</v>
      </c>
      <c r="E203" s="271" t="s">
        <v>1</v>
      </c>
      <c r="F203" s="272" t="s">
        <v>656</v>
      </c>
      <c r="G203" s="270"/>
      <c r="H203" s="273">
        <v>342</v>
      </c>
      <c r="I203" s="274"/>
      <c r="J203" s="270"/>
      <c r="K203" s="270"/>
      <c r="L203" s="275"/>
      <c r="M203" s="276"/>
      <c r="N203" s="277"/>
      <c r="O203" s="277"/>
      <c r="P203" s="277"/>
      <c r="Q203" s="277"/>
      <c r="R203" s="277"/>
      <c r="S203" s="277"/>
      <c r="T203" s="27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9" t="s">
        <v>470</v>
      </c>
      <c r="AU203" s="279" t="s">
        <v>83</v>
      </c>
      <c r="AV203" s="14" t="s">
        <v>93</v>
      </c>
      <c r="AW203" s="14" t="s">
        <v>36</v>
      </c>
      <c r="AX203" s="14" t="s">
        <v>83</v>
      </c>
      <c r="AY203" s="279" t="s">
        <v>132</v>
      </c>
    </row>
    <row r="204" s="2" customFormat="1" ht="24.15" customHeight="1">
      <c r="A204" s="38"/>
      <c r="B204" s="39"/>
      <c r="C204" s="219" t="s">
        <v>420</v>
      </c>
      <c r="D204" s="219" t="s">
        <v>135</v>
      </c>
      <c r="E204" s="220" t="s">
        <v>663</v>
      </c>
      <c r="F204" s="221" t="s">
        <v>664</v>
      </c>
      <c r="G204" s="222" t="s">
        <v>665</v>
      </c>
      <c r="H204" s="223">
        <v>0.13300000000000001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43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203</v>
      </c>
      <c r="AT204" s="231" t="s">
        <v>135</v>
      </c>
      <c r="AU204" s="231" t="s">
        <v>83</v>
      </c>
      <c r="AY204" s="17" t="s">
        <v>132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83</v>
      </c>
      <c r="BK204" s="232">
        <f>ROUND(I204*H204,2)</f>
        <v>0</v>
      </c>
      <c r="BL204" s="17" t="s">
        <v>203</v>
      </c>
      <c r="BM204" s="231" t="s">
        <v>666</v>
      </c>
    </row>
    <row r="205" s="2" customFormat="1" ht="24.15" customHeight="1">
      <c r="A205" s="38"/>
      <c r="B205" s="39"/>
      <c r="C205" s="219" t="s">
        <v>424</v>
      </c>
      <c r="D205" s="219" t="s">
        <v>135</v>
      </c>
      <c r="E205" s="220" t="s">
        <v>667</v>
      </c>
      <c r="F205" s="221" t="s">
        <v>668</v>
      </c>
      <c r="G205" s="222" t="s">
        <v>449</v>
      </c>
      <c r="H205" s="223">
        <v>4.1180000000000003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43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203</v>
      </c>
      <c r="AT205" s="231" t="s">
        <v>135</v>
      </c>
      <c r="AU205" s="231" t="s">
        <v>83</v>
      </c>
      <c r="AY205" s="17" t="s">
        <v>132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83</v>
      </c>
      <c r="BK205" s="232">
        <f>ROUND(I205*H205,2)</f>
        <v>0</v>
      </c>
      <c r="BL205" s="17" t="s">
        <v>203</v>
      </c>
      <c r="BM205" s="231" t="s">
        <v>669</v>
      </c>
    </row>
    <row r="206" s="13" customFormat="1">
      <c r="A206" s="13"/>
      <c r="B206" s="258"/>
      <c r="C206" s="259"/>
      <c r="D206" s="233" t="s">
        <v>470</v>
      </c>
      <c r="E206" s="268" t="s">
        <v>1</v>
      </c>
      <c r="F206" s="260" t="s">
        <v>670</v>
      </c>
      <c r="G206" s="259"/>
      <c r="H206" s="261">
        <v>1.1232</v>
      </c>
      <c r="I206" s="262"/>
      <c r="J206" s="259"/>
      <c r="K206" s="259"/>
      <c r="L206" s="263"/>
      <c r="M206" s="264"/>
      <c r="N206" s="265"/>
      <c r="O206" s="265"/>
      <c r="P206" s="265"/>
      <c r="Q206" s="265"/>
      <c r="R206" s="265"/>
      <c r="S206" s="265"/>
      <c r="T206" s="26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7" t="s">
        <v>470</v>
      </c>
      <c r="AU206" s="267" t="s">
        <v>83</v>
      </c>
      <c r="AV206" s="13" t="s">
        <v>87</v>
      </c>
      <c r="AW206" s="13" t="s">
        <v>36</v>
      </c>
      <c r="AX206" s="13" t="s">
        <v>78</v>
      </c>
      <c r="AY206" s="267" t="s">
        <v>132</v>
      </c>
    </row>
    <row r="207" s="13" customFormat="1">
      <c r="A207" s="13"/>
      <c r="B207" s="258"/>
      <c r="C207" s="259"/>
      <c r="D207" s="233" t="s">
        <v>470</v>
      </c>
      <c r="E207" s="268" t="s">
        <v>1</v>
      </c>
      <c r="F207" s="260" t="s">
        <v>671</v>
      </c>
      <c r="G207" s="259"/>
      <c r="H207" s="261">
        <v>2.9952000000000001</v>
      </c>
      <c r="I207" s="262"/>
      <c r="J207" s="259"/>
      <c r="K207" s="259"/>
      <c r="L207" s="263"/>
      <c r="M207" s="264"/>
      <c r="N207" s="265"/>
      <c r="O207" s="265"/>
      <c r="P207" s="265"/>
      <c r="Q207" s="265"/>
      <c r="R207" s="265"/>
      <c r="S207" s="265"/>
      <c r="T207" s="26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7" t="s">
        <v>470</v>
      </c>
      <c r="AU207" s="267" t="s">
        <v>83</v>
      </c>
      <c r="AV207" s="13" t="s">
        <v>87</v>
      </c>
      <c r="AW207" s="13" t="s">
        <v>36</v>
      </c>
      <c r="AX207" s="13" t="s">
        <v>78</v>
      </c>
      <c r="AY207" s="267" t="s">
        <v>132</v>
      </c>
    </row>
    <row r="208" s="14" customFormat="1">
      <c r="A208" s="14"/>
      <c r="B208" s="269"/>
      <c r="C208" s="270"/>
      <c r="D208" s="233" t="s">
        <v>470</v>
      </c>
      <c r="E208" s="271" t="s">
        <v>447</v>
      </c>
      <c r="F208" s="272" t="s">
        <v>656</v>
      </c>
      <c r="G208" s="270"/>
      <c r="H208" s="273">
        <v>4.1184000000000003</v>
      </c>
      <c r="I208" s="274"/>
      <c r="J208" s="270"/>
      <c r="K208" s="270"/>
      <c r="L208" s="275"/>
      <c r="M208" s="276"/>
      <c r="N208" s="277"/>
      <c r="O208" s="277"/>
      <c r="P208" s="277"/>
      <c r="Q208" s="277"/>
      <c r="R208" s="277"/>
      <c r="S208" s="277"/>
      <c r="T208" s="27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9" t="s">
        <v>470</v>
      </c>
      <c r="AU208" s="279" t="s">
        <v>83</v>
      </c>
      <c r="AV208" s="14" t="s">
        <v>93</v>
      </c>
      <c r="AW208" s="14" t="s">
        <v>36</v>
      </c>
      <c r="AX208" s="14" t="s">
        <v>83</v>
      </c>
      <c r="AY208" s="279" t="s">
        <v>132</v>
      </c>
    </row>
    <row r="209" s="2" customFormat="1" ht="24.15" customHeight="1">
      <c r="A209" s="38"/>
      <c r="B209" s="39"/>
      <c r="C209" s="219" t="s">
        <v>429</v>
      </c>
      <c r="D209" s="219" t="s">
        <v>135</v>
      </c>
      <c r="E209" s="220" t="s">
        <v>672</v>
      </c>
      <c r="F209" s="221" t="s">
        <v>673</v>
      </c>
      <c r="G209" s="222" t="s">
        <v>449</v>
      </c>
      <c r="H209" s="223">
        <v>1.236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43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203</v>
      </c>
      <c r="AT209" s="231" t="s">
        <v>135</v>
      </c>
      <c r="AU209" s="231" t="s">
        <v>83</v>
      </c>
      <c r="AY209" s="17" t="s">
        <v>132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83</v>
      </c>
      <c r="BK209" s="232">
        <f>ROUND(I209*H209,2)</f>
        <v>0</v>
      </c>
      <c r="BL209" s="17" t="s">
        <v>203</v>
      </c>
      <c r="BM209" s="231" t="s">
        <v>674</v>
      </c>
    </row>
    <row r="210" s="13" customFormat="1">
      <c r="A210" s="13"/>
      <c r="B210" s="258"/>
      <c r="C210" s="259"/>
      <c r="D210" s="233" t="s">
        <v>470</v>
      </c>
      <c r="E210" s="268" t="s">
        <v>1</v>
      </c>
      <c r="F210" s="260" t="s">
        <v>675</v>
      </c>
      <c r="G210" s="259"/>
      <c r="H210" s="261">
        <v>1.23552</v>
      </c>
      <c r="I210" s="262"/>
      <c r="J210" s="259"/>
      <c r="K210" s="259"/>
      <c r="L210" s="263"/>
      <c r="M210" s="264"/>
      <c r="N210" s="265"/>
      <c r="O210" s="265"/>
      <c r="P210" s="265"/>
      <c r="Q210" s="265"/>
      <c r="R210" s="265"/>
      <c r="S210" s="265"/>
      <c r="T210" s="26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7" t="s">
        <v>470</v>
      </c>
      <c r="AU210" s="267" t="s">
        <v>83</v>
      </c>
      <c r="AV210" s="13" t="s">
        <v>87</v>
      </c>
      <c r="AW210" s="13" t="s">
        <v>36</v>
      </c>
      <c r="AX210" s="13" t="s">
        <v>83</v>
      </c>
      <c r="AY210" s="267" t="s">
        <v>132</v>
      </c>
    </row>
    <row r="211" s="2" customFormat="1" ht="24.15" customHeight="1">
      <c r="A211" s="38"/>
      <c r="B211" s="39"/>
      <c r="C211" s="219" t="s">
        <v>433</v>
      </c>
      <c r="D211" s="219" t="s">
        <v>135</v>
      </c>
      <c r="E211" s="220" t="s">
        <v>676</v>
      </c>
      <c r="F211" s="221" t="s">
        <v>677</v>
      </c>
      <c r="G211" s="222" t="s">
        <v>214</v>
      </c>
      <c r="H211" s="223">
        <v>106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43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203</v>
      </c>
      <c r="AT211" s="231" t="s">
        <v>135</v>
      </c>
      <c r="AU211" s="231" t="s">
        <v>83</v>
      </c>
      <c r="AY211" s="17" t="s">
        <v>132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83</v>
      </c>
      <c r="BK211" s="232">
        <f>ROUND(I211*H211,2)</f>
        <v>0</v>
      </c>
      <c r="BL211" s="17" t="s">
        <v>203</v>
      </c>
      <c r="BM211" s="231" t="s">
        <v>678</v>
      </c>
    </row>
    <row r="212" s="13" customFormat="1">
      <c r="A212" s="13"/>
      <c r="B212" s="258"/>
      <c r="C212" s="259"/>
      <c r="D212" s="233" t="s">
        <v>470</v>
      </c>
      <c r="E212" s="268" t="s">
        <v>451</v>
      </c>
      <c r="F212" s="260" t="s">
        <v>679</v>
      </c>
      <c r="G212" s="259"/>
      <c r="H212" s="261">
        <v>106</v>
      </c>
      <c r="I212" s="262"/>
      <c r="J212" s="259"/>
      <c r="K212" s="259"/>
      <c r="L212" s="263"/>
      <c r="M212" s="264"/>
      <c r="N212" s="265"/>
      <c r="O212" s="265"/>
      <c r="P212" s="265"/>
      <c r="Q212" s="265"/>
      <c r="R212" s="265"/>
      <c r="S212" s="265"/>
      <c r="T212" s="26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7" t="s">
        <v>470</v>
      </c>
      <c r="AU212" s="267" t="s">
        <v>83</v>
      </c>
      <c r="AV212" s="13" t="s">
        <v>87</v>
      </c>
      <c r="AW212" s="13" t="s">
        <v>36</v>
      </c>
      <c r="AX212" s="13" t="s">
        <v>83</v>
      </c>
      <c r="AY212" s="267" t="s">
        <v>132</v>
      </c>
    </row>
    <row r="213" s="2" customFormat="1" ht="24.15" customHeight="1">
      <c r="A213" s="38"/>
      <c r="B213" s="39"/>
      <c r="C213" s="219" t="s">
        <v>203</v>
      </c>
      <c r="D213" s="219" t="s">
        <v>135</v>
      </c>
      <c r="E213" s="220" t="s">
        <v>680</v>
      </c>
      <c r="F213" s="221" t="s">
        <v>681</v>
      </c>
      <c r="G213" s="222" t="s">
        <v>214</v>
      </c>
      <c r="H213" s="223">
        <v>12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43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203</v>
      </c>
      <c r="AT213" s="231" t="s">
        <v>135</v>
      </c>
      <c r="AU213" s="231" t="s">
        <v>83</v>
      </c>
      <c r="AY213" s="17" t="s">
        <v>132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83</v>
      </c>
      <c r="BK213" s="232">
        <f>ROUND(I213*H213,2)</f>
        <v>0</v>
      </c>
      <c r="BL213" s="17" t="s">
        <v>203</v>
      </c>
      <c r="BM213" s="231" t="s">
        <v>682</v>
      </c>
    </row>
    <row r="214" s="13" customFormat="1">
      <c r="A214" s="13"/>
      <c r="B214" s="258"/>
      <c r="C214" s="259"/>
      <c r="D214" s="233" t="s">
        <v>470</v>
      </c>
      <c r="E214" s="268" t="s">
        <v>454</v>
      </c>
      <c r="F214" s="260" t="s">
        <v>8</v>
      </c>
      <c r="G214" s="259"/>
      <c r="H214" s="261">
        <v>12</v>
      </c>
      <c r="I214" s="262"/>
      <c r="J214" s="259"/>
      <c r="K214" s="259"/>
      <c r="L214" s="263"/>
      <c r="M214" s="264"/>
      <c r="N214" s="265"/>
      <c r="O214" s="265"/>
      <c r="P214" s="265"/>
      <c r="Q214" s="265"/>
      <c r="R214" s="265"/>
      <c r="S214" s="265"/>
      <c r="T214" s="26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7" t="s">
        <v>470</v>
      </c>
      <c r="AU214" s="267" t="s">
        <v>83</v>
      </c>
      <c r="AV214" s="13" t="s">
        <v>87</v>
      </c>
      <c r="AW214" s="13" t="s">
        <v>36</v>
      </c>
      <c r="AX214" s="13" t="s">
        <v>83</v>
      </c>
      <c r="AY214" s="267" t="s">
        <v>132</v>
      </c>
    </row>
    <row r="215" s="2" customFormat="1" ht="24.15" customHeight="1">
      <c r="A215" s="38"/>
      <c r="B215" s="39"/>
      <c r="C215" s="219" t="s">
        <v>442</v>
      </c>
      <c r="D215" s="219" t="s">
        <v>135</v>
      </c>
      <c r="E215" s="220" t="s">
        <v>683</v>
      </c>
      <c r="F215" s="221" t="s">
        <v>684</v>
      </c>
      <c r="G215" s="222" t="s">
        <v>214</v>
      </c>
      <c r="H215" s="223">
        <v>106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43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203</v>
      </c>
      <c r="AT215" s="231" t="s">
        <v>135</v>
      </c>
      <c r="AU215" s="231" t="s">
        <v>83</v>
      </c>
      <c r="AY215" s="17" t="s">
        <v>132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83</v>
      </c>
      <c r="BK215" s="232">
        <f>ROUND(I215*H215,2)</f>
        <v>0</v>
      </c>
      <c r="BL215" s="17" t="s">
        <v>203</v>
      </c>
      <c r="BM215" s="231" t="s">
        <v>685</v>
      </c>
    </row>
    <row r="216" s="2" customFormat="1" ht="24.15" customHeight="1">
      <c r="A216" s="38"/>
      <c r="B216" s="39"/>
      <c r="C216" s="219" t="s">
        <v>686</v>
      </c>
      <c r="D216" s="219" t="s">
        <v>135</v>
      </c>
      <c r="E216" s="220" t="s">
        <v>687</v>
      </c>
      <c r="F216" s="221" t="s">
        <v>688</v>
      </c>
      <c r="G216" s="222" t="s">
        <v>214</v>
      </c>
      <c r="H216" s="223">
        <v>12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43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203</v>
      </c>
      <c r="AT216" s="231" t="s">
        <v>135</v>
      </c>
      <c r="AU216" s="231" t="s">
        <v>83</v>
      </c>
      <c r="AY216" s="17" t="s">
        <v>132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83</v>
      </c>
      <c r="BK216" s="232">
        <f>ROUND(I216*H216,2)</f>
        <v>0</v>
      </c>
      <c r="BL216" s="17" t="s">
        <v>203</v>
      </c>
      <c r="BM216" s="231" t="s">
        <v>689</v>
      </c>
    </row>
    <row r="217" s="2" customFormat="1" ht="24.15" customHeight="1">
      <c r="A217" s="38"/>
      <c r="B217" s="39"/>
      <c r="C217" s="219" t="s">
        <v>690</v>
      </c>
      <c r="D217" s="219" t="s">
        <v>135</v>
      </c>
      <c r="E217" s="220" t="s">
        <v>691</v>
      </c>
      <c r="F217" s="221" t="s">
        <v>692</v>
      </c>
      <c r="G217" s="222" t="s">
        <v>214</v>
      </c>
      <c r="H217" s="223">
        <v>106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43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203</v>
      </c>
      <c r="AT217" s="231" t="s">
        <v>135</v>
      </c>
      <c r="AU217" s="231" t="s">
        <v>83</v>
      </c>
      <c r="AY217" s="17" t="s">
        <v>132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83</v>
      </c>
      <c r="BK217" s="232">
        <f>ROUND(I217*H217,2)</f>
        <v>0</v>
      </c>
      <c r="BL217" s="17" t="s">
        <v>203</v>
      </c>
      <c r="BM217" s="231" t="s">
        <v>693</v>
      </c>
    </row>
    <row r="218" s="2" customFormat="1" ht="24.15" customHeight="1">
      <c r="A218" s="38"/>
      <c r="B218" s="39"/>
      <c r="C218" s="219" t="s">
        <v>694</v>
      </c>
      <c r="D218" s="219" t="s">
        <v>135</v>
      </c>
      <c r="E218" s="220" t="s">
        <v>695</v>
      </c>
      <c r="F218" s="221" t="s">
        <v>696</v>
      </c>
      <c r="G218" s="222" t="s">
        <v>214</v>
      </c>
      <c r="H218" s="223">
        <v>12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43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203</v>
      </c>
      <c r="AT218" s="231" t="s">
        <v>135</v>
      </c>
      <c r="AU218" s="231" t="s">
        <v>83</v>
      </c>
      <c r="AY218" s="17" t="s">
        <v>132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83</v>
      </c>
      <c r="BK218" s="232">
        <f>ROUND(I218*H218,2)</f>
        <v>0</v>
      </c>
      <c r="BL218" s="17" t="s">
        <v>203</v>
      </c>
      <c r="BM218" s="231" t="s">
        <v>697</v>
      </c>
    </row>
    <row r="219" s="2" customFormat="1" ht="37.8" customHeight="1">
      <c r="A219" s="38"/>
      <c r="B219" s="39"/>
      <c r="C219" s="219" t="s">
        <v>698</v>
      </c>
      <c r="D219" s="219" t="s">
        <v>135</v>
      </c>
      <c r="E219" s="220" t="s">
        <v>699</v>
      </c>
      <c r="F219" s="221" t="s">
        <v>700</v>
      </c>
      <c r="G219" s="222" t="s">
        <v>449</v>
      </c>
      <c r="H219" s="223">
        <v>11.788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43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203</v>
      </c>
      <c r="AT219" s="231" t="s">
        <v>135</v>
      </c>
      <c r="AU219" s="231" t="s">
        <v>83</v>
      </c>
      <c r="AY219" s="17" t="s">
        <v>132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83</v>
      </c>
      <c r="BK219" s="232">
        <f>ROUND(I219*H219,2)</f>
        <v>0</v>
      </c>
      <c r="BL219" s="17" t="s">
        <v>203</v>
      </c>
      <c r="BM219" s="231" t="s">
        <v>701</v>
      </c>
    </row>
    <row r="220" s="13" customFormat="1">
      <c r="A220" s="13"/>
      <c r="B220" s="258"/>
      <c r="C220" s="259"/>
      <c r="D220" s="233" t="s">
        <v>470</v>
      </c>
      <c r="E220" s="268" t="s">
        <v>1</v>
      </c>
      <c r="F220" s="260" t="s">
        <v>702</v>
      </c>
      <c r="G220" s="259"/>
      <c r="H220" s="261">
        <v>0.86399999999999999</v>
      </c>
      <c r="I220" s="262"/>
      <c r="J220" s="259"/>
      <c r="K220" s="259"/>
      <c r="L220" s="263"/>
      <c r="M220" s="264"/>
      <c r="N220" s="265"/>
      <c r="O220" s="265"/>
      <c r="P220" s="265"/>
      <c r="Q220" s="265"/>
      <c r="R220" s="265"/>
      <c r="S220" s="265"/>
      <c r="T220" s="26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7" t="s">
        <v>470</v>
      </c>
      <c r="AU220" s="267" t="s">
        <v>83</v>
      </c>
      <c r="AV220" s="13" t="s">
        <v>87</v>
      </c>
      <c r="AW220" s="13" t="s">
        <v>36</v>
      </c>
      <c r="AX220" s="13" t="s">
        <v>78</v>
      </c>
      <c r="AY220" s="267" t="s">
        <v>132</v>
      </c>
    </row>
    <row r="221" s="13" customFormat="1">
      <c r="A221" s="13"/>
      <c r="B221" s="258"/>
      <c r="C221" s="259"/>
      <c r="D221" s="233" t="s">
        <v>470</v>
      </c>
      <c r="E221" s="268" t="s">
        <v>1</v>
      </c>
      <c r="F221" s="260" t="s">
        <v>703</v>
      </c>
      <c r="G221" s="259"/>
      <c r="H221" s="261">
        <v>2.3039999999999998</v>
      </c>
      <c r="I221" s="262"/>
      <c r="J221" s="259"/>
      <c r="K221" s="259"/>
      <c r="L221" s="263"/>
      <c r="M221" s="264"/>
      <c r="N221" s="265"/>
      <c r="O221" s="265"/>
      <c r="P221" s="265"/>
      <c r="Q221" s="265"/>
      <c r="R221" s="265"/>
      <c r="S221" s="265"/>
      <c r="T221" s="26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7" t="s">
        <v>470</v>
      </c>
      <c r="AU221" s="267" t="s">
        <v>83</v>
      </c>
      <c r="AV221" s="13" t="s">
        <v>87</v>
      </c>
      <c r="AW221" s="13" t="s">
        <v>36</v>
      </c>
      <c r="AX221" s="13" t="s">
        <v>78</v>
      </c>
      <c r="AY221" s="267" t="s">
        <v>132</v>
      </c>
    </row>
    <row r="222" s="13" customFormat="1">
      <c r="A222" s="13"/>
      <c r="B222" s="258"/>
      <c r="C222" s="259"/>
      <c r="D222" s="233" t="s">
        <v>470</v>
      </c>
      <c r="E222" s="268" t="s">
        <v>1</v>
      </c>
      <c r="F222" s="260" t="s">
        <v>704</v>
      </c>
      <c r="G222" s="259"/>
      <c r="H222" s="261">
        <v>7.4199999999999999</v>
      </c>
      <c r="I222" s="262"/>
      <c r="J222" s="259"/>
      <c r="K222" s="259"/>
      <c r="L222" s="263"/>
      <c r="M222" s="264"/>
      <c r="N222" s="265"/>
      <c r="O222" s="265"/>
      <c r="P222" s="265"/>
      <c r="Q222" s="265"/>
      <c r="R222" s="265"/>
      <c r="S222" s="265"/>
      <c r="T222" s="26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7" t="s">
        <v>470</v>
      </c>
      <c r="AU222" s="267" t="s">
        <v>83</v>
      </c>
      <c r="AV222" s="13" t="s">
        <v>87</v>
      </c>
      <c r="AW222" s="13" t="s">
        <v>36</v>
      </c>
      <c r="AX222" s="13" t="s">
        <v>78</v>
      </c>
      <c r="AY222" s="267" t="s">
        <v>132</v>
      </c>
    </row>
    <row r="223" s="13" customFormat="1">
      <c r="A223" s="13"/>
      <c r="B223" s="258"/>
      <c r="C223" s="259"/>
      <c r="D223" s="233" t="s">
        <v>470</v>
      </c>
      <c r="E223" s="268" t="s">
        <v>1</v>
      </c>
      <c r="F223" s="260" t="s">
        <v>705</v>
      </c>
      <c r="G223" s="259"/>
      <c r="H223" s="261">
        <v>1.2</v>
      </c>
      <c r="I223" s="262"/>
      <c r="J223" s="259"/>
      <c r="K223" s="259"/>
      <c r="L223" s="263"/>
      <c r="M223" s="264"/>
      <c r="N223" s="265"/>
      <c r="O223" s="265"/>
      <c r="P223" s="265"/>
      <c r="Q223" s="265"/>
      <c r="R223" s="265"/>
      <c r="S223" s="265"/>
      <c r="T223" s="26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7" t="s">
        <v>470</v>
      </c>
      <c r="AU223" s="267" t="s">
        <v>83</v>
      </c>
      <c r="AV223" s="13" t="s">
        <v>87</v>
      </c>
      <c r="AW223" s="13" t="s">
        <v>36</v>
      </c>
      <c r="AX223" s="13" t="s">
        <v>78</v>
      </c>
      <c r="AY223" s="267" t="s">
        <v>132</v>
      </c>
    </row>
    <row r="224" s="14" customFormat="1">
      <c r="A224" s="14"/>
      <c r="B224" s="269"/>
      <c r="C224" s="270"/>
      <c r="D224" s="233" t="s">
        <v>470</v>
      </c>
      <c r="E224" s="271" t="s">
        <v>456</v>
      </c>
      <c r="F224" s="272" t="s">
        <v>656</v>
      </c>
      <c r="G224" s="270"/>
      <c r="H224" s="273">
        <v>11.788</v>
      </c>
      <c r="I224" s="274"/>
      <c r="J224" s="270"/>
      <c r="K224" s="270"/>
      <c r="L224" s="275"/>
      <c r="M224" s="276"/>
      <c r="N224" s="277"/>
      <c r="O224" s="277"/>
      <c r="P224" s="277"/>
      <c r="Q224" s="277"/>
      <c r="R224" s="277"/>
      <c r="S224" s="277"/>
      <c r="T224" s="27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9" t="s">
        <v>470</v>
      </c>
      <c r="AU224" s="279" t="s">
        <v>83</v>
      </c>
      <c r="AV224" s="14" t="s">
        <v>93</v>
      </c>
      <c r="AW224" s="14" t="s">
        <v>36</v>
      </c>
      <c r="AX224" s="14" t="s">
        <v>83</v>
      </c>
      <c r="AY224" s="279" t="s">
        <v>132</v>
      </c>
    </row>
    <row r="225" s="2" customFormat="1" ht="37.8" customHeight="1">
      <c r="A225" s="38"/>
      <c r="B225" s="39"/>
      <c r="C225" s="219" t="s">
        <v>706</v>
      </c>
      <c r="D225" s="219" t="s">
        <v>135</v>
      </c>
      <c r="E225" s="220" t="s">
        <v>707</v>
      </c>
      <c r="F225" s="221" t="s">
        <v>708</v>
      </c>
      <c r="G225" s="222" t="s">
        <v>449</v>
      </c>
      <c r="H225" s="223">
        <v>106.092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43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203</v>
      </c>
      <c r="AT225" s="231" t="s">
        <v>135</v>
      </c>
      <c r="AU225" s="231" t="s">
        <v>83</v>
      </c>
      <c r="AY225" s="17" t="s">
        <v>132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83</v>
      </c>
      <c r="BK225" s="232">
        <f>ROUND(I225*H225,2)</f>
        <v>0</v>
      </c>
      <c r="BL225" s="17" t="s">
        <v>203</v>
      </c>
      <c r="BM225" s="231" t="s">
        <v>709</v>
      </c>
    </row>
    <row r="226" s="13" customFormat="1">
      <c r="A226" s="13"/>
      <c r="B226" s="258"/>
      <c r="C226" s="259"/>
      <c r="D226" s="233" t="s">
        <v>470</v>
      </c>
      <c r="E226" s="268" t="s">
        <v>1</v>
      </c>
      <c r="F226" s="260" t="s">
        <v>710</v>
      </c>
      <c r="G226" s="259"/>
      <c r="H226" s="261">
        <v>106.092</v>
      </c>
      <c r="I226" s="262"/>
      <c r="J226" s="259"/>
      <c r="K226" s="259"/>
      <c r="L226" s="263"/>
      <c r="M226" s="264"/>
      <c r="N226" s="265"/>
      <c r="O226" s="265"/>
      <c r="P226" s="265"/>
      <c r="Q226" s="265"/>
      <c r="R226" s="265"/>
      <c r="S226" s="265"/>
      <c r="T226" s="26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7" t="s">
        <v>470</v>
      </c>
      <c r="AU226" s="267" t="s">
        <v>83</v>
      </c>
      <c r="AV226" s="13" t="s">
        <v>87</v>
      </c>
      <c r="AW226" s="13" t="s">
        <v>36</v>
      </c>
      <c r="AX226" s="13" t="s">
        <v>83</v>
      </c>
      <c r="AY226" s="267" t="s">
        <v>132</v>
      </c>
    </row>
    <row r="227" s="2" customFormat="1" ht="16.5" customHeight="1">
      <c r="A227" s="38"/>
      <c r="B227" s="39"/>
      <c r="C227" s="219" t="s">
        <v>711</v>
      </c>
      <c r="D227" s="219" t="s">
        <v>135</v>
      </c>
      <c r="E227" s="220" t="s">
        <v>712</v>
      </c>
      <c r="F227" s="221" t="s">
        <v>713</v>
      </c>
      <c r="G227" s="222" t="s">
        <v>449</v>
      </c>
      <c r="H227" s="223">
        <v>11.788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43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203</v>
      </c>
      <c r="AT227" s="231" t="s">
        <v>135</v>
      </c>
      <c r="AU227" s="231" t="s">
        <v>83</v>
      </c>
      <c r="AY227" s="17" t="s">
        <v>132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83</v>
      </c>
      <c r="BK227" s="232">
        <f>ROUND(I227*H227,2)</f>
        <v>0</v>
      </c>
      <c r="BL227" s="17" t="s">
        <v>203</v>
      </c>
      <c r="BM227" s="231" t="s">
        <v>714</v>
      </c>
    </row>
    <row r="228" s="13" customFormat="1">
      <c r="A228" s="13"/>
      <c r="B228" s="258"/>
      <c r="C228" s="259"/>
      <c r="D228" s="233" t="s">
        <v>470</v>
      </c>
      <c r="E228" s="268" t="s">
        <v>1</v>
      </c>
      <c r="F228" s="260" t="s">
        <v>456</v>
      </c>
      <c r="G228" s="259"/>
      <c r="H228" s="261">
        <v>11.788</v>
      </c>
      <c r="I228" s="262"/>
      <c r="J228" s="259"/>
      <c r="K228" s="259"/>
      <c r="L228" s="263"/>
      <c r="M228" s="264"/>
      <c r="N228" s="265"/>
      <c r="O228" s="265"/>
      <c r="P228" s="265"/>
      <c r="Q228" s="265"/>
      <c r="R228" s="265"/>
      <c r="S228" s="265"/>
      <c r="T228" s="26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7" t="s">
        <v>470</v>
      </c>
      <c r="AU228" s="267" t="s">
        <v>83</v>
      </c>
      <c r="AV228" s="13" t="s">
        <v>87</v>
      </c>
      <c r="AW228" s="13" t="s">
        <v>36</v>
      </c>
      <c r="AX228" s="13" t="s">
        <v>83</v>
      </c>
      <c r="AY228" s="267" t="s">
        <v>132</v>
      </c>
    </row>
    <row r="229" s="2" customFormat="1" ht="33" customHeight="1">
      <c r="A229" s="38"/>
      <c r="B229" s="39"/>
      <c r="C229" s="219" t="s">
        <v>715</v>
      </c>
      <c r="D229" s="219" t="s">
        <v>135</v>
      </c>
      <c r="E229" s="220" t="s">
        <v>716</v>
      </c>
      <c r="F229" s="221" t="s">
        <v>717</v>
      </c>
      <c r="G229" s="222" t="s">
        <v>718</v>
      </c>
      <c r="H229" s="223">
        <v>21.218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43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203</v>
      </c>
      <c r="AT229" s="231" t="s">
        <v>135</v>
      </c>
      <c r="AU229" s="231" t="s">
        <v>83</v>
      </c>
      <c r="AY229" s="17" t="s">
        <v>132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83</v>
      </c>
      <c r="BK229" s="232">
        <f>ROUND(I229*H229,2)</f>
        <v>0</v>
      </c>
      <c r="BL229" s="17" t="s">
        <v>203</v>
      </c>
      <c r="BM229" s="231" t="s">
        <v>719</v>
      </c>
    </row>
    <row r="230" s="13" customFormat="1">
      <c r="A230" s="13"/>
      <c r="B230" s="258"/>
      <c r="C230" s="259"/>
      <c r="D230" s="233" t="s">
        <v>470</v>
      </c>
      <c r="E230" s="268" t="s">
        <v>1</v>
      </c>
      <c r="F230" s="260" t="s">
        <v>720</v>
      </c>
      <c r="G230" s="259"/>
      <c r="H230" s="261">
        <v>21.218399999999999</v>
      </c>
      <c r="I230" s="262"/>
      <c r="J230" s="259"/>
      <c r="K230" s="259"/>
      <c r="L230" s="263"/>
      <c r="M230" s="280"/>
      <c r="N230" s="281"/>
      <c r="O230" s="281"/>
      <c r="P230" s="281"/>
      <c r="Q230" s="281"/>
      <c r="R230" s="281"/>
      <c r="S230" s="281"/>
      <c r="T230" s="28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7" t="s">
        <v>470</v>
      </c>
      <c r="AU230" s="267" t="s">
        <v>83</v>
      </c>
      <c r="AV230" s="13" t="s">
        <v>87</v>
      </c>
      <c r="AW230" s="13" t="s">
        <v>36</v>
      </c>
      <c r="AX230" s="13" t="s">
        <v>83</v>
      </c>
      <c r="AY230" s="267" t="s">
        <v>132</v>
      </c>
    </row>
    <row r="231" s="2" customFormat="1" ht="6.96" customHeight="1">
      <c r="A231" s="38"/>
      <c r="B231" s="66"/>
      <c r="C231" s="67"/>
      <c r="D231" s="67"/>
      <c r="E231" s="67"/>
      <c r="F231" s="67"/>
      <c r="G231" s="67"/>
      <c r="H231" s="67"/>
      <c r="I231" s="67"/>
      <c r="J231" s="67"/>
      <c r="K231" s="67"/>
      <c r="L231" s="44"/>
      <c r="M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</row>
  </sheetData>
  <sheetProtection sheet="1" autoFilter="0" formatColumns="0" formatRows="0" objects="1" scenarios="1" spinCount="100000" saltValue="RbGpt3+3zPVNAVc+tNKFOx/yfpRIAawl/H+r225pZwX63RzsRVGU2v9YwO4TgEcPn5ZyXUW/wq/8rFTlDYm5ew==" hashValue="Yklz/3oRQJNAZ+Za8+dwtsCMmd7Mq00bAhmlGHl7R4YvzpC18wv8B/amURNbzXaN4da5Ks7fe3ocDqOKaPkfvQ==" algorithmName="SHA-512" password="C43E"/>
  <autoFilter ref="C121:K23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  <c r="AZ2" s="257" t="s">
        <v>721</v>
      </c>
      <c r="BA2" s="257" t="s">
        <v>722</v>
      </c>
      <c r="BB2" s="257" t="s">
        <v>449</v>
      </c>
      <c r="BC2" s="257" t="s">
        <v>723</v>
      </c>
      <c r="BD2" s="25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240430_PDPS_Tyršova - Podbranská - Vrbova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724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00255661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Klatovy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25680595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SWARCO Traffic CZ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ROUND((SUM(BE119:BE158)),  2)</f>
        <v>0</v>
      </c>
      <c r="G33" s="38"/>
      <c r="H33" s="38"/>
      <c r="I33" s="155">
        <v>0.20999999999999999</v>
      </c>
      <c r="J33" s="154">
        <f>ROUND(((SUM(BE119:BE158))*I33),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ROUND((SUM(BF119:BF158)),  2)</f>
        <v>0</v>
      </c>
      <c r="G34" s="38"/>
      <c r="H34" s="38"/>
      <c r="I34" s="155">
        <v>0.12</v>
      </c>
      <c r="J34" s="154">
        <f>ROUND(((SUM(BF119:BF158))*I34),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ROUND((SUM(BG119:BG158)),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ROUND((SUM(BH119:BH158)),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ROUND((SUM(BI119:BI158)),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240430_PDPS_Tyršova - Podbranská - Vrbova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4 - Demontáže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Klatovy</v>
      </c>
      <c r="G91" s="40"/>
      <c r="H91" s="40"/>
      <c r="I91" s="32" t="s">
        <v>31</v>
      </c>
      <c r="J91" s="36" t="str">
        <f>E21</f>
        <v>SWARCO Traffic CZ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725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192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193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240430_PDPS_Tyršova - Podbranská - Vrbova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4 - Demontáže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30. 4. 2024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Město Klatovy</v>
      </c>
      <c r="G115" s="40"/>
      <c r="H115" s="40"/>
      <c r="I115" s="32" t="s">
        <v>31</v>
      </c>
      <c r="J115" s="36" t="str">
        <f>E21</f>
        <v>SWARCO Traffic CZ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117</v>
      </c>
      <c r="D118" s="194" t="s">
        <v>63</v>
      </c>
      <c r="E118" s="194" t="s">
        <v>59</v>
      </c>
      <c r="F118" s="194" t="s">
        <v>60</v>
      </c>
      <c r="G118" s="194" t="s">
        <v>118</v>
      </c>
      <c r="H118" s="194" t="s">
        <v>119</v>
      </c>
      <c r="I118" s="194" t="s">
        <v>120</v>
      </c>
      <c r="J118" s="195" t="s">
        <v>107</v>
      </c>
      <c r="K118" s="196" t="s">
        <v>121</v>
      </c>
      <c r="L118" s="197"/>
      <c r="M118" s="100" t="s">
        <v>1</v>
      </c>
      <c r="N118" s="101" t="s">
        <v>42</v>
      </c>
      <c r="O118" s="101" t="s">
        <v>122</v>
      </c>
      <c r="P118" s="101" t="s">
        <v>123</v>
      </c>
      <c r="Q118" s="101" t="s">
        <v>124</v>
      </c>
      <c r="R118" s="101" t="s">
        <v>125</v>
      </c>
      <c r="S118" s="101" t="s">
        <v>126</v>
      </c>
      <c r="T118" s="102" t="s">
        <v>127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128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</v>
      </c>
      <c r="S119" s="104"/>
      <c r="T119" s="201">
        <f>T120</f>
        <v>9.3566500000000001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109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77</v>
      </c>
      <c r="E120" s="206" t="s">
        <v>199</v>
      </c>
      <c r="F120" s="206" t="s">
        <v>726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P121+P126</f>
        <v>0</v>
      </c>
      <c r="Q120" s="211"/>
      <c r="R120" s="212">
        <f>R121+R126</f>
        <v>0</v>
      </c>
      <c r="S120" s="211"/>
      <c r="T120" s="213">
        <f>T121+T126</f>
        <v>9.3566500000000001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90</v>
      </c>
      <c r="AT120" s="215" t="s">
        <v>77</v>
      </c>
      <c r="AU120" s="215" t="s">
        <v>78</v>
      </c>
      <c r="AY120" s="214" t="s">
        <v>132</v>
      </c>
      <c r="BK120" s="216">
        <f>BK121+BK126</f>
        <v>0</v>
      </c>
    </row>
    <row r="121" s="12" customFormat="1" ht="22.8" customHeight="1">
      <c r="A121" s="12"/>
      <c r="B121" s="203"/>
      <c r="C121" s="204"/>
      <c r="D121" s="205" t="s">
        <v>77</v>
      </c>
      <c r="E121" s="217" t="s">
        <v>210</v>
      </c>
      <c r="F121" s="217" t="s">
        <v>211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SUM(P122:P125)</f>
        <v>0</v>
      </c>
      <c r="Q121" s="211"/>
      <c r="R121" s="212">
        <f>SUM(R122:R125)</f>
        <v>0</v>
      </c>
      <c r="S121" s="211"/>
      <c r="T121" s="213">
        <f>SUM(T122:T125)</f>
        <v>1.11985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90</v>
      </c>
      <c r="AT121" s="215" t="s">
        <v>77</v>
      </c>
      <c r="AU121" s="215" t="s">
        <v>83</v>
      </c>
      <c r="AY121" s="214" t="s">
        <v>132</v>
      </c>
      <c r="BK121" s="216">
        <f>SUM(BK122:BK125)</f>
        <v>0</v>
      </c>
    </row>
    <row r="122" s="2" customFormat="1" ht="37.8" customHeight="1">
      <c r="A122" s="38"/>
      <c r="B122" s="39"/>
      <c r="C122" s="219" t="s">
        <v>83</v>
      </c>
      <c r="D122" s="219" t="s">
        <v>135</v>
      </c>
      <c r="E122" s="220" t="s">
        <v>727</v>
      </c>
      <c r="F122" s="221" t="s">
        <v>728</v>
      </c>
      <c r="G122" s="222" t="s">
        <v>214</v>
      </c>
      <c r="H122" s="223">
        <v>166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43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0.0024499999999999999</v>
      </c>
      <c r="T122" s="230">
        <f>S122*H122</f>
        <v>0.40670000000000001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203</v>
      </c>
      <c r="AT122" s="231" t="s">
        <v>135</v>
      </c>
      <c r="AU122" s="231" t="s">
        <v>87</v>
      </c>
      <c r="AY122" s="17" t="s">
        <v>132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83</v>
      </c>
      <c r="BK122" s="232">
        <f>ROUND(I122*H122,2)</f>
        <v>0</v>
      </c>
      <c r="BL122" s="17" t="s">
        <v>203</v>
      </c>
      <c r="BM122" s="231" t="s">
        <v>729</v>
      </c>
    </row>
    <row r="123" s="2" customFormat="1" ht="37.8" customHeight="1">
      <c r="A123" s="38"/>
      <c r="B123" s="39"/>
      <c r="C123" s="219" t="s">
        <v>87</v>
      </c>
      <c r="D123" s="219" t="s">
        <v>135</v>
      </c>
      <c r="E123" s="220" t="s">
        <v>730</v>
      </c>
      <c r="F123" s="221" t="s">
        <v>731</v>
      </c>
      <c r="G123" s="222" t="s">
        <v>214</v>
      </c>
      <c r="H123" s="223">
        <v>100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43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0.00346</v>
      </c>
      <c r="T123" s="230">
        <f>S123*H123</f>
        <v>0.34599999999999997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203</v>
      </c>
      <c r="AT123" s="231" t="s">
        <v>135</v>
      </c>
      <c r="AU123" s="231" t="s">
        <v>87</v>
      </c>
      <c r="AY123" s="17" t="s">
        <v>132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83</v>
      </c>
      <c r="BK123" s="232">
        <f>ROUND(I123*H123,2)</f>
        <v>0</v>
      </c>
      <c r="BL123" s="17" t="s">
        <v>203</v>
      </c>
      <c r="BM123" s="231" t="s">
        <v>732</v>
      </c>
    </row>
    <row r="124" s="2" customFormat="1" ht="37.8" customHeight="1">
      <c r="A124" s="38"/>
      <c r="B124" s="39"/>
      <c r="C124" s="219" t="s">
        <v>90</v>
      </c>
      <c r="D124" s="219" t="s">
        <v>135</v>
      </c>
      <c r="E124" s="220" t="s">
        <v>733</v>
      </c>
      <c r="F124" s="221" t="s">
        <v>734</v>
      </c>
      <c r="G124" s="222" t="s">
        <v>214</v>
      </c>
      <c r="H124" s="223">
        <v>76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43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0.0044200000000000003</v>
      </c>
      <c r="T124" s="230">
        <f>S124*H124</f>
        <v>0.33592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203</v>
      </c>
      <c r="AT124" s="231" t="s">
        <v>135</v>
      </c>
      <c r="AU124" s="231" t="s">
        <v>87</v>
      </c>
      <c r="AY124" s="17" t="s">
        <v>132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83</v>
      </c>
      <c r="BK124" s="232">
        <f>ROUND(I124*H124,2)</f>
        <v>0</v>
      </c>
      <c r="BL124" s="17" t="s">
        <v>203</v>
      </c>
      <c r="BM124" s="231" t="s">
        <v>735</v>
      </c>
    </row>
    <row r="125" s="2" customFormat="1" ht="37.8" customHeight="1">
      <c r="A125" s="38"/>
      <c r="B125" s="39"/>
      <c r="C125" s="219" t="s">
        <v>93</v>
      </c>
      <c r="D125" s="219" t="s">
        <v>135</v>
      </c>
      <c r="E125" s="220" t="s">
        <v>736</v>
      </c>
      <c r="F125" s="221" t="s">
        <v>737</v>
      </c>
      <c r="G125" s="222" t="s">
        <v>214</v>
      </c>
      <c r="H125" s="223">
        <v>9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43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0.00347</v>
      </c>
      <c r="T125" s="230">
        <f>S125*H125</f>
        <v>0.031230000000000001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203</v>
      </c>
      <c r="AT125" s="231" t="s">
        <v>135</v>
      </c>
      <c r="AU125" s="231" t="s">
        <v>87</v>
      </c>
      <c r="AY125" s="17" t="s">
        <v>132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83</v>
      </c>
      <c r="BK125" s="232">
        <f>ROUND(I125*H125,2)</f>
        <v>0</v>
      </c>
      <c r="BL125" s="17" t="s">
        <v>203</v>
      </c>
      <c r="BM125" s="231" t="s">
        <v>738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234</v>
      </c>
      <c r="F126" s="217" t="s">
        <v>235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SUM(P127:P158)</f>
        <v>0</v>
      </c>
      <c r="Q126" s="211"/>
      <c r="R126" s="212">
        <f>SUM(R127:R158)</f>
        <v>0</v>
      </c>
      <c r="S126" s="211"/>
      <c r="T126" s="213">
        <f>SUM(T127:T158)</f>
        <v>8.2368000000000006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90</v>
      </c>
      <c r="AT126" s="215" t="s">
        <v>77</v>
      </c>
      <c r="AU126" s="215" t="s">
        <v>83</v>
      </c>
      <c r="AY126" s="214" t="s">
        <v>132</v>
      </c>
      <c r="BK126" s="216">
        <f>SUM(BK127:BK158)</f>
        <v>0</v>
      </c>
    </row>
    <row r="127" s="2" customFormat="1" ht="16.5" customHeight="1">
      <c r="A127" s="38"/>
      <c r="B127" s="39"/>
      <c r="C127" s="219" t="s">
        <v>131</v>
      </c>
      <c r="D127" s="219" t="s">
        <v>135</v>
      </c>
      <c r="E127" s="220" t="s">
        <v>739</v>
      </c>
      <c r="F127" s="221" t="s">
        <v>740</v>
      </c>
      <c r="G127" s="222" t="s">
        <v>138</v>
      </c>
      <c r="H127" s="223">
        <v>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203</v>
      </c>
      <c r="AT127" s="231" t="s">
        <v>135</v>
      </c>
      <c r="AU127" s="231" t="s">
        <v>87</v>
      </c>
      <c r="AY127" s="17" t="s">
        <v>132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83</v>
      </c>
      <c r="BK127" s="232">
        <f>ROUND(I127*H127,2)</f>
        <v>0</v>
      </c>
      <c r="BL127" s="17" t="s">
        <v>203</v>
      </c>
      <c r="BM127" s="231" t="s">
        <v>93</v>
      </c>
    </row>
    <row r="128" s="2" customFormat="1" ht="16.5" customHeight="1">
      <c r="A128" s="38"/>
      <c r="B128" s="39"/>
      <c r="C128" s="219" t="s">
        <v>96</v>
      </c>
      <c r="D128" s="219" t="s">
        <v>135</v>
      </c>
      <c r="E128" s="220" t="s">
        <v>741</v>
      </c>
      <c r="F128" s="221" t="s">
        <v>742</v>
      </c>
      <c r="G128" s="222" t="s">
        <v>138</v>
      </c>
      <c r="H128" s="223">
        <v>4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203</v>
      </c>
      <c r="AT128" s="231" t="s">
        <v>135</v>
      </c>
      <c r="AU128" s="231" t="s">
        <v>87</v>
      </c>
      <c r="AY128" s="17" t="s">
        <v>132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83</v>
      </c>
      <c r="BK128" s="232">
        <f>ROUND(I128*H128,2)</f>
        <v>0</v>
      </c>
      <c r="BL128" s="17" t="s">
        <v>203</v>
      </c>
      <c r="BM128" s="231" t="s">
        <v>96</v>
      </c>
    </row>
    <row r="129" s="2" customFormat="1" ht="16.5" customHeight="1">
      <c r="A129" s="38"/>
      <c r="B129" s="39"/>
      <c r="C129" s="219" t="s">
        <v>99</v>
      </c>
      <c r="D129" s="219" t="s">
        <v>135</v>
      </c>
      <c r="E129" s="220" t="s">
        <v>743</v>
      </c>
      <c r="F129" s="221" t="s">
        <v>744</v>
      </c>
      <c r="G129" s="222" t="s">
        <v>138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203</v>
      </c>
      <c r="AT129" s="231" t="s">
        <v>135</v>
      </c>
      <c r="AU129" s="231" t="s">
        <v>87</v>
      </c>
      <c r="AY129" s="17" t="s">
        <v>132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203</v>
      </c>
      <c r="BM129" s="231" t="s">
        <v>164</v>
      </c>
    </row>
    <row r="130" s="2" customFormat="1" ht="21.75" customHeight="1">
      <c r="A130" s="38"/>
      <c r="B130" s="39"/>
      <c r="C130" s="219" t="s">
        <v>157</v>
      </c>
      <c r="D130" s="219" t="s">
        <v>135</v>
      </c>
      <c r="E130" s="220" t="s">
        <v>745</v>
      </c>
      <c r="F130" s="221" t="s">
        <v>746</v>
      </c>
      <c r="G130" s="222" t="s">
        <v>138</v>
      </c>
      <c r="H130" s="223">
        <v>6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203</v>
      </c>
      <c r="AT130" s="231" t="s">
        <v>135</v>
      </c>
      <c r="AU130" s="231" t="s">
        <v>87</v>
      </c>
      <c r="AY130" s="17" t="s">
        <v>132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83</v>
      </c>
      <c r="BK130" s="232">
        <f>ROUND(I130*H130,2)</f>
        <v>0</v>
      </c>
      <c r="BL130" s="17" t="s">
        <v>203</v>
      </c>
      <c r="BM130" s="231" t="s">
        <v>185</v>
      </c>
    </row>
    <row r="131" s="2" customFormat="1" ht="16.5" customHeight="1">
      <c r="A131" s="38"/>
      <c r="B131" s="39"/>
      <c r="C131" s="219" t="s">
        <v>161</v>
      </c>
      <c r="D131" s="219" t="s">
        <v>135</v>
      </c>
      <c r="E131" s="220" t="s">
        <v>747</v>
      </c>
      <c r="F131" s="221" t="s">
        <v>748</v>
      </c>
      <c r="G131" s="222" t="s">
        <v>138</v>
      </c>
      <c r="H131" s="223">
        <v>9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203</v>
      </c>
      <c r="AT131" s="231" t="s">
        <v>135</v>
      </c>
      <c r="AU131" s="231" t="s">
        <v>87</v>
      </c>
      <c r="AY131" s="17" t="s">
        <v>132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83</v>
      </c>
      <c r="BK131" s="232">
        <f>ROUND(I131*H131,2)</f>
        <v>0</v>
      </c>
      <c r="BL131" s="17" t="s">
        <v>203</v>
      </c>
      <c r="BM131" s="231" t="s">
        <v>348</v>
      </c>
    </row>
    <row r="132" s="2" customFormat="1" ht="24.15" customHeight="1">
      <c r="A132" s="38"/>
      <c r="B132" s="39"/>
      <c r="C132" s="219" t="s">
        <v>143</v>
      </c>
      <c r="D132" s="219" t="s">
        <v>135</v>
      </c>
      <c r="E132" s="220" t="s">
        <v>749</v>
      </c>
      <c r="F132" s="221" t="s">
        <v>750</v>
      </c>
      <c r="G132" s="222" t="s">
        <v>138</v>
      </c>
      <c r="H132" s="223">
        <v>4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203</v>
      </c>
      <c r="AT132" s="231" t="s">
        <v>135</v>
      </c>
      <c r="AU132" s="231" t="s">
        <v>87</v>
      </c>
      <c r="AY132" s="17" t="s">
        <v>132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83</v>
      </c>
      <c r="BK132" s="232">
        <f>ROUND(I132*H132,2)</f>
        <v>0</v>
      </c>
      <c r="BL132" s="17" t="s">
        <v>203</v>
      </c>
      <c r="BM132" s="231" t="s">
        <v>751</v>
      </c>
    </row>
    <row r="133" s="2" customFormat="1" ht="24.15" customHeight="1">
      <c r="A133" s="38"/>
      <c r="B133" s="39"/>
      <c r="C133" s="219" t="s">
        <v>170</v>
      </c>
      <c r="D133" s="219" t="s">
        <v>135</v>
      </c>
      <c r="E133" s="220" t="s">
        <v>752</v>
      </c>
      <c r="F133" s="221" t="s">
        <v>753</v>
      </c>
      <c r="G133" s="222" t="s">
        <v>138</v>
      </c>
      <c r="H133" s="223">
        <v>4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203</v>
      </c>
      <c r="AT133" s="231" t="s">
        <v>135</v>
      </c>
      <c r="AU133" s="231" t="s">
        <v>87</v>
      </c>
      <c r="AY133" s="17" t="s">
        <v>132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83</v>
      </c>
      <c r="BK133" s="232">
        <f>ROUND(I133*H133,2)</f>
        <v>0</v>
      </c>
      <c r="BL133" s="17" t="s">
        <v>203</v>
      </c>
      <c r="BM133" s="231" t="s">
        <v>754</v>
      </c>
    </row>
    <row r="134" s="2" customFormat="1" ht="24.15" customHeight="1">
      <c r="A134" s="38"/>
      <c r="B134" s="39"/>
      <c r="C134" s="219" t="s">
        <v>8</v>
      </c>
      <c r="D134" s="219" t="s">
        <v>135</v>
      </c>
      <c r="E134" s="220" t="s">
        <v>755</v>
      </c>
      <c r="F134" s="221" t="s">
        <v>756</v>
      </c>
      <c r="G134" s="222" t="s">
        <v>138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203</v>
      </c>
      <c r="AT134" s="231" t="s">
        <v>135</v>
      </c>
      <c r="AU134" s="231" t="s">
        <v>87</v>
      </c>
      <c r="AY134" s="17" t="s">
        <v>132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203</v>
      </c>
      <c r="BM134" s="231" t="s">
        <v>757</v>
      </c>
    </row>
    <row r="135" s="2" customFormat="1" ht="24.15" customHeight="1">
      <c r="A135" s="38"/>
      <c r="B135" s="39"/>
      <c r="C135" s="219" t="s">
        <v>179</v>
      </c>
      <c r="D135" s="219" t="s">
        <v>135</v>
      </c>
      <c r="E135" s="220" t="s">
        <v>758</v>
      </c>
      <c r="F135" s="221" t="s">
        <v>759</v>
      </c>
      <c r="G135" s="222" t="s">
        <v>138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203</v>
      </c>
      <c r="AT135" s="231" t="s">
        <v>135</v>
      </c>
      <c r="AU135" s="231" t="s">
        <v>87</v>
      </c>
      <c r="AY135" s="17" t="s">
        <v>132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83</v>
      </c>
      <c r="BK135" s="232">
        <f>ROUND(I135*H135,2)</f>
        <v>0</v>
      </c>
      <c r="BL135" s="17" t="s">
        <v>203</v>
      </c>
      <c r="BM135" s="231" t="s">
        <v>760</v>
      </c>
    </row>
    <row r="136" s="2" customFormat="1" ht="24.15" customHeight="1">
      <c r="A136" s="38"/>
      <c r="B136" s="39"/>
      <c r="C136" s="219" t="s">
        <v>148</v>
      </c>
      <c r="D136" s="219" t="s">
        <v>135</v>
      </c>
      <c r="E136" s="220" t="s">
        <v>761</v>
      </c>
      <c r="F136" s="221" t="s">
        <v>762</v>
      </c>
      <c r="G136" s="222" t="s">
        <v>138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203</v>
      </c>
      <c r="AT136" s="231" t="s">
        <v>135</v>
      </c>
      <c r="AU136" s="231" t="s">
        <v>87</v>
      </c>
      <c r="AY136" s="17" t="s">
        <v>132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83</v>
      </c>
      <c r="BK136" s="232">
        <f>ROUND(I136*H136,2)</f>
        <v>0</v>
      </c>
      <c r="BL136" s="17" t="s">
        <v>203</v>
      </c>
      <c r="BM136" s="231" t="s">
        <v>763</v>
      </c>
    </row>
    <row r="137" s="2" customFormat="1" ht="16.5" customHeight="1">
      <c r="A137" s="38"/>
      <c r="B137" s="39"/>
      <c r="C137" s="219" t="s">
        <v>251</v>
      </c>
      <c r="D137" s="219" t="s">
        <v>135</v>
      </c>
      <c r="E137" s="220" t="s">
        <v>764</v>
      </c>
      <c r="F137" s="221" t="s">
        <v>765</v>
      </c>
      <c r="G137" s="222" t="s">
        <v>449</v>
      </c>
      <c r="H137" s="223">
        <v>3.7440000000000002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2.2000000000000002</v>
      </c>
      <c r="T137" s="230">
        <f>S137*H137</f>
        <v>8.2368000000000006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203</v>
      </c>
      <c r="AT137" s="231" t="s">
        <v>135</v>
      </c>
      <c r="AU137" s="231" t="s">
        <v>87</v>
      </c>
      <c r="AY137" s="17" t="s">
        <v>132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83</v>
      </c>
      <c r="BK137" s="232">
        <f>ROUND(I137*H137,2)</f>
        <v>0</v>
      </c>
      <c r="BL137" s="17" t="s">
        <v>203</v>
      </c>
      <c r="BM137" s="231" t="s">
        <v>766</v>
      </c>
    </row>
    <row r="138" s="13" customFormat="1">
      <c r="A138" s="13"/>
      <c r="B138" s="258"/>
      <c r="C138" s="259"/>
      <c r="D138" s="233" t="s">
        <v>470</v>
      </c>
      <c r="E138" s="268" t="s">
        <v>1</v>
      </c>
      <c r="F138" s="260" t="s">
        <v>767</v>
      </c>
      <c r="G138" s="259"/>
      <c r="H138" s="261">
        <v>2.3039999999999998</v>
      </c>
      <c r="I138" s="262"/>
      <c r="J138" s="259"/>
      <c r="K138" s="259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470</v>
      </c>
      <c r="AU138" s="267" t="s">
        <v>87</v>
      </c>
      <c r="AV138" s="13" t="s">
        <v>87</v>
      </c>
      <c r="AW138" s="13" t="s">
        <v>36</v>
      </c>
      <c r="AX138" s="13" t="s">
        <v>78</v>
      </c>
      <c r="AY138" s="267" t="s">
        <v>132</v>
      </c>
    </row>
    <row r="139" s="13" customFormat="1">
      <c r="A139" s="13"/>
      <c r="B139" s="258"/>
      <c r="C139" s="259"/>
      <c r="D139" s="233" t="s">
        <v>470</v>
      </c>
      <c r="E139" s="268" t="s">
        <v>1</v>
      </c>
      <c r="F139" s="260" t="s">
        <v>768</v>
      </c>
      <c r="G139" s="259"/>
      <c r="H139" s="261">
        <v>0.57599999999999996</v>
      </c>
      <c r="I139" s="262"/>
      <c r="J139" s="259"/>
      <c r="K139" s="259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470</v>
      </c>
      <c r="AU139" s="267" t="s">
        <v>87</v>
      </c>
      <c r="AV139" s="13" t="s">
        <v>87</v>
      </c>
      <c r="AW139" s="13" t="s">
        <v>36</v>
      </c>
      <c r="AX139" s="13" t="s">
        <v>78</v>
      </c>
      <c r="AY139" s="267" t="s">
        <v>132</v>
      </c>
    </row>
    <row r="140" s="13" customFormat="1">
      <c r="A140" s="13"/>
      <c r="B140" s="258"/>
      <c r="C140" s="259"/>
      <c r="D140" s="233" t="s">
        <v>470</v>
      </c>
      <c r="E140" s="268" t="s">
        <v>1</v>
      </c>
      <c r="F140" s="260" t="s">
        <v>769</v>
      </c>
      <c r="G140" s="259"/>
      <c r="H140" s="261">
        <v>0.86399999999999999</v>
      </c>
      <c r="I140" s="262"/>
      <c r="J140" s="259"/>
      <c r="K140" s="259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470</v>
      </c>
      <c r="AU140" s="267" t="s">
        <v>87</v>
      </c>
      <c r="AV140" s="13" t="s">
        <v>87</v>
      </c>
      <c r="AW140" s="13" t="s">
        <v>36</v>
      </c>
      <c r="AX140" s="13" t="s">
        <v>78</v>
      </c>
      <c r="AY140" s="267" t="s">
        <v>132</v>
      </c>
    </row>
    <row r="141" s="14" customFormat="1">
      <c r="A141" s="14"/>
      <c r="B141" s="269"/>
      <c r="C141" s="270"/>
      <c r="D141" s="233" t="s">
        <v>470</v>
      </c>
      <c r="E141" s="271" t="s">
        <v>721</v>
      </c>
      <c r="F141" s="272" t="s">
        <v>656</v>
      </c>
      <c r="G141" s="270"/>
      <c r="H141" s="273">
        <v>3.7440000000000002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9" t="s">
        <v>470</v>
      </c>
      <c r="AU141" s="279" t="s">
        <v>87</v>
      </c>
      <c r="AV141" s="14" t="s">
        <v>93</v>
      </c>
      <c r="AW141" s="14" t="s">
        <v>36</v>
      </c>
      <c r="AX141" s="14" t="s">
        <v>83</v>
      </c>
      <c r="AY141" s="279" t="s">
        <v>132</v>
      </c>
    </row>
    <row r="142" s="2" customFormat="1" ht="33" customHeight="1">
      <c r="A142" s="38"/>
      <c r="B142" s="39"/>
      <c r="C142" s="219" t="s">
        <v>207</v>
      </c>
      <c r="D142" s="219" t="s">
        <v>135</v>
      </c>
      <c r="E142" s="220" t="s">
        <v>770</v>
      </c>
      <c r="F142" s="221" t="s">
        <v>771</v>
      </c>
      <c r="G142" s="222" t="s">
        <v>718</v>
      </c>
      <c r="H142" s="223">
        <v>7.4880000000000004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203</v>
      </c>
      <c r="AT142" s="231" t="s">
        <v>135</v>
      </c>
      <c r="AU142" s="231" t="s">
        <v>87</v>
      </c>
      <c r="AY142" s="17" t="s">
        <v>132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203</v>
      </c>
      <c r="BM142" s="231" t="s">
        <v>772</v>
      </c>
    </row>
    <row r="143" s="13" customFormat="1">
      <c r="A143" s="13"/>
      <c r="B143" s="258"/>
      <c r="C143" s="259"/>
      <c r="D143" s="233" t="s">
        <v>470</v>
      </c>
      <c r="E143" s="268" t="s">
        <v>1</v>
      </c>
      <c r="F143" s="260" t="s">
        <v>773</v>
      </c>
      <c r="G143" s="259"/>
      <c r="H143" s="261">
        <v>7.4880000000000004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470</v>
      </c>
      <c r="AU143" s="267" t="s">
        <v>87</v>
      </c>
      <c r="AV143" s="13" t="s">
        <v>87</v>
      </c>
      <c r="AW143" s="13" t="s">
        <v>36</v>
      </c>
      <c r="AX143" s="13" t="s">
        <v>78</v>
      </c>
      <c r="AY143" s="267" t="s">
        <v>132</v>
      </c>
    </row>
    <row r="144" s="14" customFormat="1">
      <c r="A144" s="14"/>
      <c r="B144" s="269"/>
      <c r="C144" s="270"/>
      <c r="D144" s="233" t="s">
        <v>470</v>
      </c>
      <c r="E144" s="271" t="s">
        <v>1</v>
      </c>
      <c r="F144" s="272" t="s">
        <v>656</v>
      </c>
      <c r="G144" s="270"/>
      <c r="H144" s="273">
        <v>7.4880000000000004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9" t="s">
        <v>470</v>
      </c>
      <c r="AU144" s="279" t="s">
        <v>87</v>
      </c>
      <c r="AV144" s="14" t="s">
        <v>93</v>
      </c>
      <c r="AW144" s="14" t="s">
        <v>36</v>
      </c>
      <c r="AX144" s="14" t="s">
        <v>83</v>
      </c>
      <c r="AY144" s="279" t="s">
        <v>132</v>
      </c>
    </row>
    <row r="145" s="2" customFormat="1" ht="24.15" customHeight="1">
      <c r="A145" s="38"/>
      <c r="B145" s="39"/>
      <c r="C145" s="219" t="s">
        <v>258</v>
      </c>
      <c r="D145" s="219" t="s">
        <v>135</v>
      </c>
      <c r="E145" s="220" t="s">
        <v>774</v>
      </c>
      <c r="F145" s="221" t="s">
        <v>775</v>
      </c>
      <c r="G145" s="222" t="s">
        <v>718</v>
      </c>
      <c r="H145" s="223">
        <v>7.4880000000000004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203</v>
      </c>
      <c r="AT145" s="231" t="s">
        <v>135</v>
      </c>
      <c r="AU145" s="231" t="s">
        <v>87</v>
      </c>
      <c r="AY145" s="17" t="s">
        <v>132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83</v>
      </c>
      <c r="BK145" s="232">
        <f>ROUND(I145*H145,2)</f>
        <v>0</v>
      </c>
      <c r="BL145" s="17" t="s">
        <v>203</v>
      </c>
      <c r="BM145" s="231" t="s">
        <v>776</v>
      </c>
    </row>
    <row r="146" s="2" customFormat="1" ht="24.15" customHeight="1">
      <c r="A146" s="38"/>
      <c r="B146" s="39"/>
      <c r="C146" s="219" t="s">
        <v>151</v>
      </c>
      <c r="D146" s="219" t="s">
        <v>135</v>
      </c>
      <c r="E146" s="220" t="s">
        <v>777</v>
      </c>
      <c r="F146" s="221" t="s">
        <v>778</v>
      </c>
      <c r="G146" s="222" t="s">
        <v>718</v>
      </c>
      <c r="H146" s="223">
        <v>67.391999999999996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203</v>
      </c>
      <c r="AT146" s="231" t="s">
        <v>135</v>
      </c>
      <c r="AU146" s="231" t="s">
        <v>87</v>
      </c>
      <c r="AY146" s="17" t="s">
        <v>132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83</v>
      </c>
      <c r="BK146" s="232">
        <f>ROUND(I146*H146,2)</f>
        <v>0</v>
      </c>
      <c r="BL146" s="17" t="s">
        <v>203</v>
      </c>
      <c r="BM146" s="231" t="s">
        <v>779</v>
      </c>
    </row>
    <row r="147" s="13" customFormat="1">
      <c r="A147" s="13"/>
      <c r="B147" s="258"/>
      <c r="C147" s="259"/>
      <c r="D147" s="233" t="s">
        <v>470</v>
      </c>
      <c r="E147" s="268" t="s">
        <v>1</v>
      </c>
      <c r="F147" s="260" t="s">
        <v>780</v>
      </c>
      <c r="G147" s="259"/>
      <c r="H147" s="261">
        <v>67.391999999999996</v>
      </c>
      <c r="I147" s="262"/>
      <c r="J147" s="259"/>
      <c r="K147" s="259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470</v>
      </c>
      <c r="AU147" s="267" t="s">
        <v>87</v>
      </c>
      <c r="AV147" s="13" t="s">
        <v>87</v>
      </c>
      <c r="AW147" s="13" t="s">
        <v>36</v>
      </c>
      <c r="AX147" s="13" t="s">
        <v>78</v>
      </c>
      <c r="AY147" s="267" t="s">
        <v>132</v>
      </c>
    </row>
    <row r="148" s="14" customFormat="1">
      <c r="A148" s="14"/>
      <c r="B148" s="269"/>
      <c r="C148" s="270"/>
      <c r="D148" s="233" t="s">
        <v>470</v>
      </c>
      <c r="E148" s="271" t="s">
        <v>1</v>
      </c>
      <c r="F148" s="272" t="s">
        <v>656</v>
      </c>
      <c r="G148" s="270"/>
      <c r="H148" s="273">
        <v>67.391999999999996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9" t="s">
        <v>470</v>
      </c>
      <c r="AU148" s="279" t="s">
        <v>87</v>
      </c>
      <c r="AV148" s="14" t="s">
        <v>93</v>
      </c>
      <c r="AW148" s="14" t="s">
        <v>36</v>
      </c>
      <c r="AX148" s="14" t="s">
        <v>83</v>
      </c>
      <c r="AY148" s="279" t="s">
        <v>132</v>
      </c>
    </row>
    <row r="149" s="2" customFormat="1" ht="16.5" customHeight="1">
      <c r="A149" s="38"/>
      <c r="B149" s="39"/>
      <c r="C149" s="219" t="s">
        <v>265</v>
      </c>
      <c r="D149" s="219" t="s">
        <v>135</v>
      </c>
      <c r="E149" s="220" t="s">
        <v>781</v>
      </c>
      <c r="F149" s="221" t="s">
        <v>782</v>
      </c>
      <c r="G149" s="222" t="s">
        <v>138</v>
      </c>
      <c r="H149" s="223">
        <v>4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203</v>
      </c>
      <c r="AT149" s="231" t="s">
        <v>135</v>
      </c>
      <c r="AU149" s="231" t="s">
        <v>87</v>
      </c>
      <c r="AY149" s="17" t="s">
        <v>132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83</v>
      </c>
      <c r="BK149" s="232">
        <f>ROUND(I149*H149,2)</f>
        <v>0</v>
      </c>
      <c r="BL149" s="17" t="s">
        <v>203</v>
      </c>
      <c r="BM149" s="231" t="s">
        <v>783</v>
      </c>
    </row>
    <row r="150" s="2" customFormat="1" ht="16.5" customHeight="1">
      <c r="A150" s="38"/>
      <c r="B150" s="39"/>
      <c r="C150" s="219" t="s">
        <v>156</v>
      </c>
      <c r="D150" s="219" t="s">
        <v>135</v>
      </c>
      <c r="E150" s="220" t="s">
        <v>784</v>
      </c>
      <c r="F150" s="221" t="s">
        <v>785</v>
      </c>
      <c r="G150" s="222" t="s">
        <v>138</v>
      </c>
      <c r="H150" s="223">
        <v>3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203</v>
      </c>
      <c r="AT150" s="231" t="s">
        <v>135</v>
      </c>
      <c r="AU150" s="231" t="s">
        <v>87</v>
      </c>
      <c r="AY150" s="17" t="s">
        <v>132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83</v>
      </c>
      <c r="BK150" s="232">
        <f>ROUND(I150*H150,2)</f>
        <v>0</v>
      </c>
      <c r="BL150" s="17" t="s">
        <v>203</v>
      </c>
      <c r="BM150" s="231" t="s">
        <v>786</v>
      </c>
    </row>
    <row r="151" s="2" customFormat="1" ht="16.5" customHeight="1">
      <c r="A151" s="38"/>
      <c r="B151" s="39"/>
      <c r="C151" s="219" t="s">
        <v>7</v>
      </c>
      <c r="D151" s="219" t="s">
        <v>135</v>
      </c>
      <c r="E151" s="220" t="s">
        <v>787</v>
      </c>
      <c r="F151" s="221" t="s">
        <v>788</v>
      </c>
      <c r="G151" s="222" t="s">
        <v>138</v>
      </c>
      <c r="H151" s="223">
        <v>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203</v>
      </c>
      <c r="AT151" s="231" t="s">
        <v>135</v>
      </c>
      <c r="AU151" s="231" t="s">
        <v>87</v>
      </c>
      <c r="AY151" s="17" t="s">
        <v>132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83</v>
      </c>
      <c r="BK151" s="232">
        <f>ROUND(I151*H151,2)</f>
        <v>0</v>
      </c>
      <c r="BL151" s="17" t="s">
        <v>203</v>
      </c>
      <c r="BM151" s="231" t="s">
        <v>789</v>
      </c>
    </row>
    <row r="152" s="2" customFormat="1" ht="16.5" customHeight="1">
      <c r="A152" s="38"/>
      <c r="B152" s="39"/>
      <c r="C152" s="219" t="s">
        <v>275</v>
      </c>
      <c r="D152" s="219" t="s">
        <v>135</v>
      </c>
      <c r="E152" s="220" t="s">
        <v>790</v>
      </c>
      <c r="F152" s="221" t="s">
        <v>791</v>
      </c>
      <c r="G152" s="222" t="s">
        <v>138</v>
      </c>
      <c r="H152" s="223">
        <v>8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203</v>
      </c>
      <c r="AT152" s="231" t="s">
        <v>135</v>
      </c>
      <c r="AU152" s="231" t="s">
        <v>87</v>
      </c>
      <c r="AY152" s="17" t="s">
        <v>132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83</v>
      </c>
      <c r="BK152" s="232">
        <f>ROUND(I152*H152,2)</f>
        <v>0</v>
      </c>
      <c r="BL152" s="17" t="s">
        <v>203</v>
      </c>
      <c r="BM152" s="231" t="s">
        <v>792</v>
      </c>
    </row>
    <row r="153" s="2" customFormat="1" ht="16.5" customHeight="1">
      <c r="A153" s="38"/>
      <c r="B153" s="39"/>
      <c r="C153" s="219" t="s">
        <v>279</v>
      </c>
      <c r="D153" s="219" t="s">
        <v>135</v>
      </c>
      <c r="E153" s="220" t="s">
        <v>793</v>
      </c>
      <c r="F153" s="221" t="s">
        <v>794</v>
      </c>
      <c r="G153" s="222" t="s">
        <v>138</v>
      </c>
      <c r="H153" s="223">
        <v>7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203</v>
      </c>
      <c r="AT153" s="231" t="s">
        <v>135</v>
      </c>
      <c r="AU153" s="231" t="s">
        <v>87</v>
      </c>
      <c r="AY153" s="17" t="s">
        <v>132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83</v>
      </c>
      <c r="BK153" s="232">
        <f>ROUND(I153*H153,2)</f>
        <v>0</v>
      </c>
      <c r="BL153" s="17" t="s">
        <v>203</v>
      </c>
      <c r="BM153" s="231" t="s">
        <v>795</v>
      </c>
    </row>
    <row r="154" s="2" customFormat="1" ht="24.15" customHeight="1">
      <c r="A154" s="38"/>
      <c r="B154" s="39"/>
      <c r="C154" s="219" t="s">
        <v>160</v>
      </c>
      <c r="D154" s="219" t="s">
        <v>135</v>
      </c>
      <c r="E154" s="220" t="s">
        <v>796</v>
      </c>
      <c r="F154" s="221" t="s">
        <v>797</v>
      </c>
      <c r="G154" s="222" t="s">
        <v>138</v>
      </c>
      <c r="H154" s="223">
        <v>6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203</v>
      </c>
      <c r="AT154" s="231" t="s">
        <v>135</v>
      </c>
      <c r="AU154" s="231" t="s">
        <v>87</v>
      </c>
      <c r="AY154" s="17" t="s">
        <v>132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83</v>
      </c>
      <c r="BK154" s="232">
        <f>ROUND(I154*H154,2)</f>
        <v>0</v>
      </c>
      <c r="BL154" s="17" t="s">
        <v>203</v>
      </c>
      <c r="BM154" s="231" t="s">
        <v>798</v>
      </c>
    </row>
    <row r="155" s="2" customFormat="1" ht="24.15" customHeight="1">
      <c r="A155" s="38"/>
      <c r="B155" s="39"/>
      <c r="C155" s="219" t="s">
        <v>286</v>
      </c>
      <c r="D155" s="219" t="s">
        <v>135</v>
      </c>
      <c r="E155" s="220" t="s">
        <v>799</v>
      </c>
      <c r="F155" s="221" t="s">
        <v>800</v>
      </c>
      <c r="G155" s="222" t="s">
        <v>138</v>
      </c>
      <c r="H155" s="223">
        <v>8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203</v>
      </c>
      <c r="AT155" s="231" t="s">
        <v>135</v>
      </c>
      <c r="AU155" s="231" t="s">
        <v>87</v>
      </c>
      <c r="AY155" s="17" t="s">
        <v>132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83</v>
      </c>
      <c r="BK155" s="232">
        <f>ROUND(I155*H155,2)</f>
        <v>0</v>
      </c>
      <c r="BL155" s="17" t="s">
        <v>203</v>
      </c>
      <c r="BM155" s="231" t="s">
        <v>801</v>
      </c>
    </row>
    <row r="156" s="2" customFormat="1" ht="16.5" customHeight="1">
      <c r="A156" s="38"/>
      <c r="B156" s="39"/>
      <c r="C156" s="219" t="s">
        <v>164</v>
      </c>
      <c r="D156" s="219" t="s">
        <v>135</v>
      </c>
      <c r="E156" s="220" t="s">
        <v>802</v>
      </c>
      <c r="F156" s="221" t="s">
        <v>803</v>
      </c>
      <c r="G156" s="222" t="s">
        <v>138</v>
      </c>
      <c r="H156" s="223">
        <v>4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203</v>
      </c>
      <c r="AT156" s="231" t="s">
        <v>135</v>
      </c>
      <c r="AU156" s="231" t="s">
        <v>87</v>
      </c>
      <c r="AY156" s="17" t="s">
        <v>132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83</v>
      </c>
      <c r="BK156" s="232">
        <f>ROUND(I156*H156,2)</f>
        <v>0</v>
      </c>
      <c r="BL156" s="17" t="s">
        <v>203</v>
      </c>
      <c r="BM156" s="231" t="s">
        <v>804</v>
      </c>
    </row>
    <row r="157" s="2" customFormat="1" ht="16.5" customHeight="1">
      <c r="A157" s="38"/>
      <c r="B157" s="39"/>
      <c r="C157" s="219" t="s">
        <v>293</v>
      </c>
      <c r="D157" s="219" t="s">
        <v>135</v>
      </c>
      <c r="E157" s="220" t="s">
        <v>805</v>
      </c>
      <c r="F157" s="221" t="s">
        <v>806</v>
      </c>
      <c r="G157" s="222" t="s">
        <v>138</v>
      </c>
      <c r="H157" s="223">
        <v>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203</v>
      </c>
      <c r="AT157" s="231" t="s">
        <v>135</v>
      </c>
      <c r="AU157" s="231" t="s">
        <v>87</v>
      </c>
      <c r="AY157" s="17" t="s">
        <v>132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83</v>
      </c>
      <c r="BK157" s="232">
        <f>ROUND(I157*H157,2)</f>
        <v>0</v>
      </c>
      <c r="BL157" s="17" t="s">
        <v>203</v>
      </c>
      <c r="BM157" s="231" t="s">
        <v>807</v>
      </c>
    </row>
    <row r="158" s="2" customFormat="1" ht="16.5" customHeight="1">
      <c r="A158" s="38"/>
      <c r="B158" s="39"/>
      <c r="C158" s="219" t="s">
        <v>169</v>
      </c>
      <c r="D158" s="219" t="s">
        <v>135</v>
      </c>
      <c r="E158" s="220" t="s">
        <v>808</v>
      </c>
      <c r="F158" s="221" t="s">
        <v>809</v>
      </c>
      <c r="G158" s="222" t="s">
        <v>138</v>
      </c>
      <c r="H158" s="223">
        <v>1</v>
      </c>
      <c r="I158" s="224"/>
      <c r="J158" s="225">
        <f>ROUND(I158*H158,2)</f>
        <v>0</v>
      </c>
      <c r="K158" s="226"/>
      <c r="L158" s="44"/>
      <c r="M158" s="253" t="s">
        <v>1</v>
      </c>
      <c r="N158" s="254" t="s">
        <v>43</v>
      </c>
      <c r="O158" s="238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203</v>
      </c>
      <c r="AT158" s="231" t="s">
        <v>135</v>
      </c>
      <c r="AU158" s="231" t="s">
        <v>87</v>
      </c>
      <c r="AY158" s="17" t="s">
        <v>132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83</v>
      </c>
      <c r="BK158" s="232">
        <f>ROUND(I158*H158,2)</f>
        <v>0</v>
      </c>
      <c r="BL158" s="17" t="s">
        <v>203</v>
      </c>
      <c r="BM158" s="231" t="s">
        <v>810</v>
      </c>
    </row>
    <row r="159" s="2" customFormat="1" ht="6.96" customHeight="1">
      <c r="A159" s="38"/>
      <c r="B159" s="66"/>
      <c r="C159" s="67"/>
      <c r="D159" s="67"/>
      <c r="E159" s="67"/>
      <c r="F159" s="67"/>
      <c r="G159" s="67"/>
      <c r="H159" s="67"/>
      <c r="I159" s="67"/>
      <c r="J159" s="67"/>
      <c r="K159" s="67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/27RjENzEAugkDFapkmAr09txvmzQNNs1NxGzxDO1KSptTM/MpNNWr5gsBYkzfL/osspymz3FQfjmJTQYJecJA==" hashValue="KNNl8xgT0DqnaK8JveJRV/eB9kTz8Az9Rrk1E8IlMblzw5D2vLznBxvOfdYJp0pZAy8jl5QwInvt0NXb0H+g7w==" algorithmName="SHA-512" password="C43E"/>
  <autoFilter ref="C118:K15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  <c r="AZ2" s="257" t="s">
        <v>811</v>
      </c>
      <c r="BA2" s="257" t="s">
        <v>811</v>
      </c>
      <c r="BB2" s="257" t="s">
        <v>1</v>
      </c>
      <c r="BC2" s="257" t="s">
        <v>812</v>
      </c>
      <c r="BD2" s="25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  <c r="AZ3" s="257" t="s">
        <v>813</v>
      </c>
      <c r="BA3" s="257" t="s">
        <v>814</v>
      </c>
      <c r="BB3" s="257" t="s">
        <v>815</v>
      </c>
      <c r="BC3" s="257" t="s">
        <v>816</v>
      </c>
      <c r="BD3" s="257" t="s">
        <v>90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  <c r="AZ4" s="257" t="s">
        <v>817</v>
      </c>
      <c r="BA4" s="257" t="s">
        <v>818</v>
      </c>
      <c r="BB4" s="257" t="s">
        <v>815</v>
      </c>
      <c r="BC4" s="257" t="s">
        <v>819</v>
      </c>
      <c r="BD4" s="257" t="s">
        <v>90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240430_PDPS_Tyršova - Podbranská - Vrbova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00255661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Klatovy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25680595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SWARCO Traffic CZ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ROUND((SUM(BE119:BE175)),  2)</f>
        <v>0</v>
      </c>
      <c r="G33" s="38"/>
      <c r="H33" s="38"/>
      <c r="I33" s="155">
        <v>0.20999999999999999</v>
      </c>
      <c r="J33" s="154">
        <f>ROUND(((SUM(BE119:BE175))*I33),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ROUND((SUM(BF119:BF175)),  2)</f>
        <v>0</v>
      </c>
      <c r="G34" s="38"/>
      <c r="H34" s="38"/>
      <c r="I34" s="155">
        <v>0.12</v>
      </c>
      <c r="J34" s="154">
        <f>ROUND(((SUM(BF119:BF175))*I34),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ROUND((SUM(BG119:BG175)),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ROUND((SUM(BH119:BH175)),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ROUND((SUM(BI119:BI175)),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240430_PDPS_Tyršova - Podbranská - Vrbova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6 - Vrchní vrstvy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Klatovy</v>
      </c>
      <c r="G91" s="40"/>
      <c r="H91" s="40"/>
      <c r="I91" s="32" t="s">
        <v>31</v>
      </c>
      <c r="J91" s="36" t="str">
        <f>E21</f>
        <v>SWARCO Traffic CZ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821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191</v>
      </c>
      <c r="E98" s="182"/>
      <c r="F98" s="182"/>
      <c r="G98" s="182"/>
      <c r="H98" s="182"/>
      <c r="I98" s="182"/>
      <c r="J98" s="183">
        <f>J122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822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240430_PDPS_Tyršova - Podbranská - Vrbova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6 - Vrchní vrstvy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30. 4. 2024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Město Klatovy</v>
      </c>
      <c r="G115" s="40"/>
      <c r="H115" s="40"/>
      <c r="I115" s="32" t="s">
        <v>31</v>
      </c>
      <c r="J115" s="36" t="str">
        <f>E21</f>
        <v>SWARCO Traffic CZ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117</v>
      </c>
      <c r="D118" s="194" t="s">
        <v>63</v>
      </c>
      <c r="E118" s="194" t="s">
        <v>59</v>
      </c>
      <c r="F118" s="194" t="s">
        <v>60</v>
      </c>
      <c r="G118" s="194" t="s">
        <v>118</v>
      </c>
      <c r="H118" s="194" t="s">
        <v>119</v>
      </c>
      <c r="I118" s="194" t="s">
        <v>120</v>
      </c>
      <c r="J118" s="195" t="s">
        <v>107</v>
      </c>
      <c r="K118" s="196" t="s">
        <v>121</v>
      </c>
      <c r="L118" s="197"/>
      <c r="M118" s="100" t="s">
        <v>1</v>
      </c>
      <c r="N118" s="101" t="s">
        <v>42</v>
      </c>
      <c r="O118" s="101" t="s">
        <v>122</v>
      </c>
      <c r="P118" s="101" t="s">
        <v>123</v>
      </c>
      <c r="Q118" s="101" t="s">
        <v>124</v>
      </c>
      <c r="R118" s="101" t="s">
        <v>125</v>
      </c>
      <c r="S118" s="101" t="s">
        <v>126</v>
      </c>
      <c r="T118" s="102" t="s">
        <v>127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128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P120+P122</f>
        <v>0</v>
      </c>
      <c r="Q119" s="104"/>
      <c r="R119" s="200">
        <f>R120+R122</f>
        <v>85.557339999999996</v>
      </c>
      <c r="S119" s="104"/>
      <c r="T119" s="201">
        <f>T120+T122</f>
        <v>106.68299999999999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109</v>
      </c>
      <c r="BK119" s="202">
        <f>BK120+BK122</f>
        <v>0</v>
      </c>
    </row>
    <row r="120" s="12" customFormat="1" ht="25.92" customHeight="1">
      <c r="A120" s="12"/>
      <c r="B120" s="203"/>
      <c r="C120" s="204"/>
      <c r="D120" s="205" t="s">
        <v>77</v>
      </c>
      <c r="E120" s="206" t="s">
        <v>161</v>
      </c>
      <c r="F120" s="206" t="s">
        <v>823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0</v>
      </c>
      <c r="S120" s="211"/>
      <c r="T120" s="213">
        <f>T121</f>
        <v>0.108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83</v>
      </c>
      <c r="AT120" s="215" t="s">
        <v>77</v>
      </c>
      <c r="AU120" s="215" t="s">
        <v>78</v>
      </c>
      <c r="AY120" s="214" t="s">
        <v>132</v>
      </c>
      <c r="BK120" s="216">
        <f>BK121</f>
        <v>0</v>
      </c>
    </row>
    <row r="121" s="2" customFormat="1" ht="24.15" customHeight="1">
      <c r="A121" s="38"/>
      <c r="B121" s="39"/>
      <c r="C121" s="219" t="s">
        <v>83</v>
      </c>
      <c r="D121" s="219" t="s">
        <v>135</v>
      </c>
      <c r="E121" s="220" t="s">
        <v>824</v>
      </c>
      <c r="F121" s="221" t="s">
        <v>825</v>
      </c>
      <c r="G121" s="222" t="s">
        <v>138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43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0.108</v>
      </c>
      <c r="T121" s="230">
        <f>S121*H121</f>
        <v>0.108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93</v>
      </c>
      <c r="AT121" s="231" t="s">
        <v>135</v>
      </c>
      <c r="AU121" s="231" t="s">
        <v>83</v>
      </c>
      <c r="AY121" s="17" t="s">
        <v>132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83</v>
      </c>
      <c r="BK121" s="232">
        <f>ROUND(I121*H121,2)</f>
        <v>0</v>
      </c>
      <c r="BL121" s="17" t="s">
        <v>93</v>
      </c>
      <c r="BM121" s="231" t="s">
        <v>87</v>
      </c>
    </row>
    <row r="122" s="12" customFormat="1" ht="25.92" customHeight="1">
      <c r="A122" s="12"/>
      <c r="B122" s="203"/>
      <c r="C122" s="204"/>
      <c r="D122" s="205" t="s">
        <v>77</v>
      </c>
      <c r="E122" s="206" t="s">
        <v>199</v>
      </c>
      <c r="F122" s="206" t="s">
        <v>209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85.557339999999996</v>
      </c>
      <c r="S122" s="211"/>
      <c r="T122" s="213">
        <f>T123</f>
        <v>106.57499999999999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90</v>
      </c>
      <c r="AT122" s="215" t="s">
        <v>77</v>
      </c>
      <c r="AU122" s="215" t="s">
        <v>78</v>
      </c>
      <c r="AY122" s="214" t="s">
        <v>132</v>
      </c>
      <c r="BK122" s="216">
        <f>BK123</f>
        <v>0</v>
      </c>
    </row>
    <row r="123" s="12" customFormat="1" ht="22.8" customHeight="1">
      <c r="A123" s="12"/>
      <c r="B123" s="203"/>
      <c r="C123" s="204"/>
      <c r="D123" s="205" t="s">
        <v>77</v>
      </c>
      <c r="E123" s="217" t="s">
        <v>826</v>
      </c>
      <c r="F123" s="217" t="s">
        <v>827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SUM(P124:P175)</f>
        <v>0</v>
      </c>
      <c r="Q123" s="211"/>
      <c r="R123" s="212">
        <f>SUM(R124:R175)</f>
        <v>85.557339999999996</v>
      </c>
      <c r="S123" s="211"/>
      <c r="T123" s="213">
        <f>SUM(T124:T175)</f>
        <v>106.57499999999999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90</v>
      </c>
      <c r="AT123" s="215" t="s">
        <v>77</v>
      </c>
      <c r="AU123" s="215" t="s">
        <v>83</v>
      </c>
      <c r="AY123" s="214" t="s">
        <v>132</v>
      </c>
      <c r="BK123" s="216">
        <f>SUM(BK124:BK175)</f>
        <v>0</v>
      </c>
    </row>
    <row r="124" s="2" customFormat="1" ht="24.15" customHeight="1">
      <c r="A124" s="38"/>
      <c r="B124" s="39"/>
      <c r="C124" s="219" t="s">
        <v>87</v>
      </c>
      <c r="D124" s="219" t="s">
        <v>135</v>
      </c>
      <c r="E124" s="220" t="s">
        <v>828</v>
      </c>
      <c r="F124" s="221" t="s">
        <v>829</v>
      </c>
      <c r="G124" s="222" t="s">
        <v>815</v>
      </c>
      <c r="H124" s="223">
        <v>16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43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203</v>
      </c>
      <c r="AT124" s="231" t="s">
        <v>135</v>
      </c>
      <c r="AU124" s="231" t="s">
        <v>87</v>
      </c>
      <c r="AY124" s="17" t="s">
        <v>132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83</v>
      </c>
      <c r="BK124" s="232">
        <f>ROUND(I124*H124,2)</f>
        <v>0</v>
      </c>
      <c r="BL124" s="17" t="s">
        <v>203</v>
      </c>
      <c r="BM124" s="231" t="s">
        <v>93</v>
      </c>
    </row>
    <row r="125" s="13" customFormat="1">
      <c r="A125" s="13"/>
      <c r="B125" s="258"/>
      <c r="C125" s="259"/>
      <c r="D125" s="233" t="s">
        <v>470</v>
      </c>
      <c r="E125" s="268" t="s">
        <v>1</v>
      </c>
      <c r="F125" s="260" t="s">
        <v>817</v>
      </c>
      <c r="G125" s="259"/>
      <c r="H125" s="261">
        <v>5.5</v>
      </c>
      <c r="I125" s="262"/>
      <c r="J125" s="259"/>
      <c r="K125" s="259"/>
      <c r="L125" s="263"/>
      <c r="M125" s="264"/>
      <c r="N125" s="265"/>
      <c r="O125" s="265"/>
      <c r="P125" s="265"/>
      <c r="Q125" s="265"/>
      <c r="R125" s="265"/>
      <c r="S125" s="265"/>
      <c r="T125" s="26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7" t="s">
        <v>470</v>
      </c>
      <c r="AU125" s="267" t="s">
        <v>87</v>
      </c>
      <c r="AV125" s="13" t="s">
        <v>87</v>
      </c>
      <c r="AW125" s="13" t="s">
        <v>36</v>
      </c>
      <c r="AX125" s="13" t="s">
        <v>78</v>
      </c>
      <c r="AY125" s="267" t="s">
        <v>132</v>
      </c>
    </row>
    <row r="126" s="13" customFormat="1">
      <c r="A126" s="13"/>
      <c r="B126" s="258"/>
      <c r="C126" s="259"/>
      <c r="D126" s="233" t="s">
        <v>470</v>
      </c>
      <c r="E126" s="268" t="s">
        <v>1</v>
      </c>
      <c r="F126" s="260" t="s">
        <v>811</v>
      </c>
      <c r="G126" s="259"/>
      <c r="H126" s="261">
        <v>10.5</v>
      </c>
      <c r="I126" s="262"/>
      <c r="J126" s="259"/>
      <c r="K126" s="259"/>
      <c r="L126" s="263"/>
      <c r="M126" s="264"/>
      <c r="N126" s="265"/>
      <c r="O126" s="265"/>
      <c r="P126" s="265"/>
      <c r="Q126" s="265"/>
      <c r="R126" s="265"/>
      <c r="S126" s="265"/>
      <c r="T126" s="26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7" t="s">
        <v>470</v>
      </c>
      <c r="AU126" s="267" t="s">
        <v>87</v>
      </c>
      <c r="AV126" s="13" t="s">
        <v>87</v>
      </c>
      <c r="AW126" s="13" t="s">
        <v>36</v>
      </c>
      <c r="AX126" s="13" t="s">
        <v>78</v>
      </c>
      <c r="AY126" s="267" t="s">
        <v>132</v>
      </c>
    </row>
    <row r="127" s="14" customFormat="1">
      <c r="A127" s="14"/>
      <c r="B127" s="269"/>
      <c r="C127" s="270"/>
      <c r="D127" s="233" t="s">
        <v>470</v>
      </c>
      <c r="E127" s="271" t="s">
        <v>1</v>
      </c>
      <c r="F127" s="272" t="s">
        <v>656</v>
      </c>
      <c r="G127" s="270"/>
      <c r="H127" s="273">
        <v>16</v>
      </c>
      <c r="I127" s="274"/>
      <c r="J127" s="270"/>
      <c r="K127" s="270"/>
      <c r="L127" s="275"/>
      <c r="M127" s="276"/>
      <c r="N127" s="277"/>
      <c r="O127" s="277"/>
      <c r="P127" s="277"/>
      <c r="Q127" s="277"/>
      <c r="R127" s="277"/>
      <c r="S127" s="277"/>
      <c r="T127" s="27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9" t="s">
        <v>470</v>
      </c>
      <c r="AU127" s="279" t="s">
        <v>87</v>
      </c>
      <c r="AV127" s="14" t="s">
        <v>93</v>
      </c>
      <c r="AW127" s="14" t="s">
        <v>36</v>
      </c>
      <c r="AX127" s="14" t="s">
        <v>83</v>
      </c>
      <c r="AY127" s="279" t="s">
        <v>132</v>
      </c>
    </row>
    <row r="128" s="2" customFormat="1" ht="37.8" customHeight="1">
      <c r="A128" s="38"/>
      <c r="B128" s="39"/>
      <c r="C128" s="219" t="s">
        <v>90</v>
      </c>
      <c r="D128" s="219" t="s">
        <v>135</v>
      </c>
      <c r="E128" s="220" t="s">
        <v>830</v>
      </c>
      <c r="F128" s="221" t="s">
        <v>700</v>
      </c>
      <c r="G128" s="222" t="s">
        <v>449</v>
      </c>
      <c r="H128" s="223">
        <v>1.05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203</v>
      </c>
      <c r="AT128" s="231" t="s">
        <v>135</v>
      </c>
      <c r="AU128" s="231" t="s">
        <v>87</v>
      </c>
      <c r="AY128" s="17" t="s">
        <v>132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83</v>
      </c>
      <c r="BK128" s="232">
        <f>ROUND(I128*H128,2)</f>
        <v>0</v>
      </c>
      <c r="BL128" s="17" t="s">
        <v>203</v>
      </c>
      <c r="BM128" s="231" t="s">
        <v>96</v>
      </c>
    </row>
    <row r="129" s="15" customFormat="1">
      <c r="A129" s="15"/>
      <c r="B129" s="283"/>
      <c r="C129" s="284"/>
      <c r="D129" s="233" t="s">
        <v>470</v>
      </c>
      <c r="E129" s="285" t="s">
        <v>1</v>
      </c>
      <c r="F129" s="286" t="s">
        <v>831</v>
      </c>
      <c r="G129" s="284"/>
      <c r="H129" s="285" t="s">
        <v>1</v>
      </c>
      <c r="I129" s="287"/>
      <c r="J129" s="284"/>
      <c r="K129" s="284"/>
      <c r="L129" s="288"/>
      <c r="M129" s="289"/>
      <c r="N129" s="290"/>
      <c r="O129" s="290"/>
      <c r="P129" s="290"/>
      <c r="Q129" s="290"/>
      <c r="R129" s="290"/>
      <c r="S129" s="290"/>
      <c r="T129" s="29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92" t="s">
        <v>470</v>
      </c>
      <c r="AU129" s="292" t="s">
        <v>87</v>
      </c>
      <c r="AV129" s="15" t="s">
        <v>83</v>
      </c>
      <c r="AW129" s="15" t="s">
        <v>36</v>
      </c>
      <c r="AX129" s="15" t="s">
        <v>78</v>
      </c>
      <c r="AY129" s="292" t="s">
        <v>132</v>
      </c>
    </row>
    <row r="130" s="13" customFormat="1">
      <c r="A130" s="13"/>
      <c r="B130" s="258"/>
      <c r="C130" s="259"/>
      <c r="D130" s="233" t="s">
        <v>470</v>
      </c>
      <c r="E130" s="268" t="s">
        <v>1</v>
      </c>
      <c r="F130" s="260" t="s">
        <v>832</v>
      </c>
      <c r="G130" s="259"/>
      <c r="H130" s="261">
        <v>1.05</v>
      </c>
      <c r="I130" s="262"/>
      <c r="J130" s="259"/>
      <c r="K130" s="259"/>
      <c r="L130" s="263"/>
      <c r="M130" s="264"/>
      <c r="N130" s="265"/>
      <c r="O130" s="265"/>
      <c r="P130" s="265"/>
      <c r="Q130" s="265"/>
      <c r="R130" s="265"/>
      <c r="S130" s="265"/>
      <c r="T130" s="26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7" t="s">
        <v>470</v>
      </c>
      <c r="AU130" s="267" t="s">
        <v>87</v>
      </c>
      <c r="AV130" s="13" t="s">
        <v>87</v>
      </c>
      <c r="AW130" s="13" t="s">
        <v>36</v>
      </c>
      <c r="AX130" s="13" t="s">
        <v>78</v>
      </c>
      <c r="AY130" s="267" t="s">
        <v>132</v>
      </c>
    </row>
    <row r="131" s="14" customFormat="1">
      <c r="A131" s="14"/>
      <c r="B131" s="269"/>
      <c r="C131" s="270"/>
      <c r="D131" s="233" t="s">
        <v>470</v>
      </c>
      <c r="E131" s="271" t="s">
        <v>1</v>
      </c>
      <c r="F131" s="272" t="s">
        <v>656</v>
      </c>
      <c r="G131" s="270"/>
      <c r="H131" s="273">
        <v>1.05</v>
      </c>
      <c r="I131" s="274"/>
      <c r="J131" s="270"/>
      <c r="K131" s="270"/>
      <c r="L131" s="275"/>
      <c r="M131" s="276"/>
      <c r="N131" s="277"/>
      <c r="O131" s="277"/>
      <c r="P131" s="277"/>
      <c r="Q131" s="277"/>
      <c r="R131" s="277"/>
      <c r="S131" s="277"/>
      <c r="T131" s="27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9" t="s">
        <v>470</v>
      </c>
      <c r="AU131" s="279" t="s">
        <v>87</v>
      </c>
      <c r="AV131" s="14" t="s">
        <v>93</v>
      </c>
      <c r="AW131" s="14" t="s">
        <v>36</v>
      </c>
      <c r="AX131" s="14" t="s">
        <v>83</v>
      </c>
      <c r="AY131" s="279" t="s">
        <v>132</v>
      </c>
    </row>
    <row r="132" s="2" customFormat="1" ht="37.8" customHeight="1">
      <c r="A132" s="38"/>
      <c r="B132" s="39"/>
      <c r="C132" s="219" t="s">
        <v>93</v>
      </c>
      <c r="D132" s="219" t="s">
        <v>135</v>
      </c>
      <c r="E132" s="220" t="s">
        <v>833</v>
      </c>
      <c r="F132" s="221" t="s">
        <v>708</v>
      </c>
      <c r="G132" s="222" t="s">
        <v>449</v>
      </c>
      <c r="H132" s="223">
        <v>1.05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203</v>
      </c>
      <c r="AT132" s="231" t="s">
        <v>135</v>
      </c>
      <c r="AU132" s="231" t="s">
        <v>87</v>
      </c>
      <c r="AY132" s="17" t="s">
        <v>132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83</v>
      </c>
      <c r="BK132" s="232">
        <f>ROUND(I132*H132,2)</f>
        <v>0</v>
      </c>
      <c r="BL132" s="17" t="s">
        <v>203</v>
      </c>
      <c r="BM132" s="231" t="s">
        <v>157</v>
      </c>
    </row>
    <row r="133" s="15" customFormat="1">
      <c r="A133" s="15"/>
      <c r="B133" s="283"/>
      <c r="C133" s="284"/>
      <c r="D133" s="233" t="s">
        <v>470</v>
      </c>
      <c r="E133" s="285" t="s">
        <v>1</v>
      </c>
      <c r="F133" s="286" t="s">
        <v>831</v>
      </c>
      <c r="G133" s="284"/>
      <c r="H133" s="285" t="s">
        <v>1</v>
      </c>
      <c r="I133" s="287"/>
      <c r="J133" s="284"/>
      <c r="K133" s="284"/>
      <c r="L133" s="288"/>
      <c r="M133" s="289"/>
      <c r="N133" s="290"/>
      <c r="O133" s="290"/>
      <c r="P133" s="290"/>
      <c r="Q133" s="290"/>
      <c r="R133" s="290"/>
      <c r="S133" s="290"/>
      <c r="T133" s="291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92" t="s">
        <v>470</v>
      </c>
      <c r="AU133" s="292" t="s">
        <v>87</v>
      </c>
      <c r="AV133" s="15" t="s">
        <v>83</v>
      </c>
      <c r="AW133" s="15" t="s">
        <v>36</v>
      </c>
      <c r="AX133" s="15" t="s">
        <v>78</v>
      </c>
      <c r="AY133" s="292" t="s">
        <v>132</v>
      </c>
    </row>
    <row r="134" s="13" customFormat="1">
      <c r="A134" s="13"/>
      <c r="B134" s="258"/>
      <c r="C134" s="259"/>
      <c r="D134" s="233" t="s">
        <v>470</v>
      </c>
      <c r="E134" s="268" t="s">
        <v>1</v>
      </c>
      <c r="F134" s="260" t="s">
        <v>832</v>
      </c>
      <c r="G134" s="259"/>
      <c r="H134" s="261">
        <v>1.05</v>
      </c>
      <c r="I134" s="262"/>
      <c r="J134" s="259"/>
      <c r="K134" s="259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470</v>
      </c>
      <c r="AU134" s="267" t="s">
        <v>87</v>
      </c>
      <c r="AV134" s="13" t="s">
        <v>87</v>
      </c>
      <c r="AW134" s="13" t="s">
        <v>36</v>
      </c>
      <c r="AX134" s="13" t="s">
        <v>78</v>
      </c>
      <c r="AY134" s="267" t="s">
        <v>132</v>
      </c>
    </row>
    <row r="135" s="14" customFormat="1">
      <c r="A135" s="14"/>
      <c r="B135" s="269"/>
      <c r="C135" s="270"/>
      <c r="D135" s="233" t="s">
        <v>470</v>
      </c>
      <c r="E135" s="271" t="s">
        <v>1</v>
      </c>
      <c r="F135" s="272" t="s">
        <v>656</v>
      </c>
      <c r="G135" s="270"/>
      <c r="H135" s="273">
        <v>1.05</v>
      </c>
      <c r="I135" s="274"/>
      <c r="J135" s="270"/>
      <c r="K135" s="270"/>
      <c r="L135" s="275"/>
      <c r="M135" s="276"/>
      <c r="N135" s="277"/>
      <c r="O135" s="277"/>
      <c r="P135" s="277"/>
      <c r="Q135" s="277"/>
      <c r="R135" s="277"/>
      <c r="S135" s="277"/>
      <c r="T135" s="27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9" t="s">
        <v>470</v>
      </c>
      <c r="AU135" s="279" t="s">
        <v>87</v>
      </c>
      <c r="AV135" s="14" t="s">
        <v>93</v>
      </c>
      <c r="AW135" s="14" t="s">
        <v>36</v>
      </c>
      <c r="AX135" s="14" t="s">
        <v>83</v>
      </c>
      <c r="AY135" s="279" t="s">
        <v>132</v>
      </c>
    </row>
    <row r="136" s="2" customFormat="1" ht="24.15" customHeight="1">
      <c r="A136" s="38"/>
      <c r="B136" s="39"/>
      <c r="C136" s="219" t="s">
        <v>131</v>
      </c>
      <c r="D136" s="219" t="s">
        <v>135</v>
      </c>
      <c r="E136" s="220" t="s">
        <v>834</v>
      </c>
      <c r="F136" s="221" t="s">
        <v>835</v>
      </c>
      <c r="G136" s="222" t="s">
        <v>718</v>
      </c>
      <c r="H136" s="223">
        <v>1.9950000000000001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203</v>
      </c>
      <c r="AT136" s="231" t="s">
        <v>135</v>
      </c>
      <c r="AU136" s="231" t="s">
        <v>87</v>
      </c>
      <c r="AY136" s="17" t="s">
        <v>132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83</v>
      </c>
      <c r="BK136" s="232">
        <f>ROUND(I136*H136,2)</f>
        <v>0</v>
      </c>
      <c r="BL136" s="17" t="s">
        <v>203</v>
      </c>
      <c r="BM136" s="231" t="s">
        <v>143</v>
      </c>
    </row>
    <row r="137" s="15" customFormat="1">
      <c r="A137" s="15"/>
      <c r="B137" s="283"/>
      <c r="C137" s="284"/>
      <c r="D137" s="233" t="s">
        <v>470</v>
      </c>
      <c r="E137" s="285" t="s">
        <v>1</v>
      </c>
      <c r="F137" s="286" t="s">
        <v>831</v>
      </c>
      <c r="G137" s="284"/>
      <c r="H137" s="285" t="s">
        <v>1</v>
      </c>
      <c r="I137" s="287"/>
      <c r="J137" s="284"/>
      <c r="K137" s="284"/>
      <c r="L137" s="288"/>
      <c r="M137" s="289"/>
      <c r="N137" s="290"/>
      <c r="O137" s="290"/>
      <c r="P137" s="290"/>
      <c r="Q137" s="290"/>
      <c r="R137" s="290"/>
      <c r="S137" s="290"/>
      <c r="T137" s="29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92" t="s">
        <v>470</v>
      </c>
      <c r="AU137" s="292" t="s">
        <v>87</v>
      </c>
      <c r="AV137" s="15" t="s">
        <v>83</v>
      </c>
      <c r="AW137" s="15" t="s">
        <v>36</v>
      </c>
      <c r="AX137" s="15" t="s">
        <v>78</v>
      </c>
      <c r="AY137" s="292" t="s">
        <v>132</v>
      </c>
    </row>
    <row r="138" s="13" customFormat="1">
      <c r="A138" s="13"/>
      <c r="B138" s="258"/>
      <c r="C138" s="259"/>
      <c r="D138" s="233" t="s">
        <v>470</v>
      </c>
      <c r="E138" s="268" t="s">
        <v>1</v>
      </c>
      <c r="F138" s="260" t="s">
        <v>836</v>
      </c>
      <c r="G138" s="259"/>
      <c r="H138" s="261">
        <v>1.9950000000000001</v>
      </c>
      <c r="I138" s="262"/>
      <c r="J138" s="259"/>
      <c r="K138" s="259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470</v>
      </c>
      <c r="AU138" s="267" t="s">
        <v>87</v>
      </c>
      <c r="AV138" s="13" t="s">
        <v>87</v>
      </c>
      <c r="AW138" s="13" t="s">
        <v>36</v>
      </c>
      <c r="AX138" s="13" t="s">
        <v>78</v>
      </c>
      <c r="AY138" s="267" t="s">
        <v>132</v>
      </c>
    </row>
    <row r="139" s="14" customFormat="1">
      <c r="A139" s="14"/>
      <c r="B139" s="269"/>
      <c r="C139" s="270"/>
      <c r="D139" s="233" t="s">
        <v>470</v>
      </c>
      <c r="E139" s="271" t="s">
        <v>1</v>
      </c>
      <c r="F139" s="272" t="s">
        <v>656</v>
      </c>
      <c r="G139" s="270"/>
      <c r="H139" s="273">
        <v>1.9950000000000001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9" t="s">
        <v>470</v>
      </c>
      <c r="AU139" s="279" t="s">
        <v>87</v>
      </c>
      <c r="AV139" s="14" t="s">
        <v>93</v>
      </c>
      <c r="AW139" s="14" t="s">
        <v>36</v>
      </c>
      <c r="AX139" s="14" t="s">
        <v>83</v>
      </c>
      <c r="AY139" s="279" t="s">
        <v>132</v>
      </c>
    </row>
    <row r="140" s="2" customFormat="1" ht="33" customHeight="1">
      <c r="A140" s="38"/>
      <c r="B140" s="39"/>
      <c r="C140" s="219" t="s">
        <v>96</v>
      </c>
      <c r="D140" s="219" t="s">
        <v>135</v>
      </c>
      <c r="E140" s="220" t="s">
        <v>837</v>
      </c>
      <c r="F140" s="221" t="s">
        <v>838</v>
      </c>
      <c r="G140" s="222" t="s">
        <v>815</v>
      </c>
      <c r="H140" s="223">
        <v>367.5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203</v>
      </c>
      <c r="AT140" s="231" t="s">
        <v>135</v>
      </c>
      <c r="AU140" s="231" t="s">
        <v>87</v>
      </c>
      <c r="AY140" s="17" t="s">
        <v>132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83</v>
      </c>
      <c r="BK140" s="232">
        <f>ROUND(I140*H140,2)</f>
        <v>0</v>
      </c>
      <c r="BL140" s="17" t="s">
        <v>203</v>
      </c>
      <c r="BM140" s="231" t="s">
        <v>8</v>
      </c>
    </row>
    <row r="141" s="13" customFormat="1">
      <c r="A141" s="13"/>
      <c r="B141" s="258"/>
      <c r="C141" s="259"/>
      <c r="D141" s="233" t="s">
        <v>470</v>
      </c>
      <c r="E141" s="268" t="s">
        <v>1</v>
      </c>
      <c r="F141" s="260" t="s">
        <v>813</v>
      </c>
      <c r="G141" s="259"/>
      <c r="H141" s="261">
        <v>367.5</v>
      </c>
      <c r="I141" s="262"/>
      <c r="J141" s="259"/>
      <c r="K141" s="259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470</v>
      </c>
      <c r="AU141" s="267" t="s">
        <v>87</v>
      </c>
      <c r="AV141" s="13" t="s">
        <v>87</v>
      </c>
      <c r="AW141" s="13" t="s">
        <v>36</v>
      </c>
      <c r="AX141" s="13" t="s">
        <v>78</v>
      </c>
      <c r="AY141" s="267" t="s">
        <v>132</v>
      </c>
    </row>
    <row r="142" s="14" customFormat="1">
      <c r="A142" s="14"/>
      <c r="B142" s="269"/>
      <c r="C142" s="270"/>
      <c r="D142" s="233" t="s">
        <v>470</v>
      </c>
      <c r="E142" s="271" t="s">
        <v>1</v>
      </c>
      <c r="F142" s="272" t="s">
        <v>656</v>
      </c>
      <c r="G142" s="270"/>
      <c r="H142" s="273">
        <v>367.5</v>
      </c>
      <c r="I142" s="274"/>
      <c r="J142" s="270"/>
      <c r="K142" s="270"/>
      <c r="L142" s="275"/>
      <c r="M142" s="276"/>
      <c r="N142" s="277"/>
      <c r="O142" s="277"/>
      <c r="P142" s="277"/>
      <c r="Q142" s="277"/>
      <c r="R142" s="277"/>
      <c r="S142" s="277"/>
      <c r="T142" s="27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9" t="s">
        <v>470</v>
      </c>
      <c r="AU142" s="279" t="s">
        <v>87</v>
      </c>
      <c r="AV142" s="14" t="s">
        <v>93</v>
      </c>
      <c r="AW142" s="14" t="s">
        <v>36</v>
      </c>
      <c r="AX142" s="14" t="s">
        <v>83</v>
      </c>
      <c r="AY142" s="279" t="s">
        <v>132</v>
      </c>
    </row>
    <row r="143" s="2" customFormat="1" ht="24.15" customHeight="1">
      <c r="A143" s="38"/>
      <c r="B143" s="39"/>
      <c r="C143" s="219" t="s">
        <v>99</v>
      </c>
      <c r="D143" s="219" t="s">
        <v>135</v>
      </c>
      <c r="E143" s="220" t="s">
        <v>839</v>
      </c>
      <c r="F143" s="221" t="s">
        <v>840</v>
      </c>
      <c r="G143" s="222" t="s">
        <v>815</v>
      </c>
      <c r="H143" s="223">
        <v>5.5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203</v>
      </c>
      <c r="AT143" s="231" t="s">
        <v>135</v>
      </c>
      <c r="AU143" s="231" t="s">
        <v>87</v>
      </c>
      <c r="AY143" s="17" t="s">
        <v>132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83</v>
      </c>
      <c r="BK143" s="232">
        <f>ROUND(I143*H143,2)</f>
        <v>0</v>
      </c>
      <c r="BL143" s="17" t="s">
        <v>203</v>
      </c>
      <c r="BM143" s="231" t="s">
        <v>148</v>
      </c>
    </row>
    <row r="144" s="13" customFormat="1">
      <c r="A144" s="13"/>
      <c r="B144" s="258"/>
      <c r="C144" s="259"/>
      <c r="D144" s="233" t="s">
        <v>470</v>
      </c>
      <c r="E144" s="268" t="s">
        <v>1</v>
      </c>
      <c r="F144" s="260" t="s">
        <v>817</v>
      </c>
      <c r="G144" s="259"/>
      <c r="H144" s="261">
        <v>5.5</v>
      </c>
      <c r="I144" s="262"/>
      <c r="J144" s="259"/>
      <c r="K144" s="259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470</v>
      </c>
      <c r="AU144" s="267" t="s">
        <v>87</v>
      </c>
      <c r="AV144" s="13" t="s">
        <v>87</v>
      </c>
      <c r="AW144" s="13" t="s">
        <v>36</v>
      </c>
      <c r="AX144" s="13" t="s">
        <v>78</v>
      </c>
      <c r="AY144" s="267" t="s">
        <v>132</v>
      </c>
    </row>
    <row r="145" s="14" customFormat="1">
      <c r="A145" s="14"/>
      <c r="B145" s="269"/>
      <c r="C145" s="270"/>
      <c r="D145" s="233" t="s">
        <v>470</v>
      </c>
      <c r="E145" s="271" t="s">
        <v>1</v>
      </c>
      <c r="F145" s="272" t="s">
        <v>656</v>
      </c>
      <c r="G145" s="270"/>
      <c r="H145" s="273">
        <v>5.5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9" t="s">
        <v>470</v>
      </c>
      <c r="AU145" s="279" t="s">
        <v>87</v>
      </c>
      <c r="AV145" s="14" t="s">
        <v>93</v>
      </c>
      <c r="AW145" s="14" t="s">
        <v>36</v>
      </c>
      <c r="AX145" s="14" t="s">
        <v>83</v>
      </c>
      <c r="AY145" s="279" t="s">
        <v>132</v>
      </c>
    </row>
    <row r="146" s="2" customFormat="1" ht="16.5" customHeight="1">
      <c r="A146" s="38"/>
      <c r="B146" s="39"/>
      <c r="C146" s="219" t="s">
        <v>157</v>
      </c>
      <c r="D146" s="219" t="s">
        <v>135</v>
      </c>
      <c r="E146" s="220" t="s">
        <v>841</v>
      </c>
      <c r="F146" s="221" t="s">
        <v>842</v>
      </c>
      <c r="G146" s="222" t="s">
        <v>815</v>
      </c>
      <c r="H146" s="223">
        <v>5.5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3.0000000000000001E-05</v>
      </c>
      <c r="R146" s="229">
        <f>Q146*H146</f>
        <v>0.000165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203</v>
      </c>
      <c r="AT146" s="231" t="s">
        <v>135</v>
      </c>
      <c r="AU146" s="231" t="s">
        <v>87</v>
      </c>
      <c r="AY146" s="17" t="s">
        <v>132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83</v>
      </c>
      <c r="BK146" s="232">
        <f>ROUND(I146*H146,2)</f>
        <v>0</v>
      </c>
      <c r="BL146" s="17" t="s">
        <v>203</v>
      </c>
      <c r="BM146" s="231" t="s">
        <v>207</v>
      </c>
    </row>
    <row r="147" s="13" customFormat="1">
      <c r="A147" s="13"/>
      <c r="B147" s="258"/>
      <c r="C147" s="259"/>
      <c r="D147" s="233" t="s">
        <v>470</v>
      </c>
      <c r="E147" s="268" t="s">
        <v>1</v>
      </c>
      <c r="F147" s="260" t="s">
        <v>817</v>
      </c>
      <c r="G147" s="259"/>
      <c r="H147" s="261">
        <v>5.5</v>
      </c>
      <c r="I147" s="262"/>
      <c r="J147" s="259"/>
      <c r="K147" s="259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470</v>
      </c>
      <c r="AU147" s="267" t="s">
        <v>87</v>
      </c>
      <c r="AV147" s="13" t="s">
        <v>87</v>
      </c>
      <c r="AW147" s="13" t="s">
        <v>36</v>
      </c>
      <c r="AX147" s="13" t="s">
        <v>78</v>
      </c>
      <c r="AY147" s="267" t="s">
        <v>132</v>
      </c>
    </row>
    <row r="148" s="14" customFormat="1">
      <c r="A148" s="14"/>
      <c r="B148" s="269"/>
      <c r="C148" s="270"/>
      <c r="D148" s="233" t="s">
        <v>470</v>
      </c>
      <c r="E148" s="271" t="s">
        <v>1</v>
      </c>
      <c r="F148" s="272" t="s">
        <v>656</v>
      </c>
      <c r="G148" s="270"/>
      <c r="H148" s="273">
        <v>5.5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9" t="s">
        <v>470</v>
      </c>
      <c r="AU148" s="279" t="s">
        <v>87</v>
      </c>
      <c r="AV148" s="14" t="s">
        <v>93</v>
      </c>
      <c r="AW148" s="14" t="s">
        <v>36</v>
      </c>
      <c r="AX148" s="14" t="s">
        <v>83</v>
      </c>
      <c r="AY148" s="279" t="s">
        <v>132</v>
      </c>
    </row>
    <row r="149" s="2" customFormat="1" ht="37.8" customHeight="1">
      <c r="A149" s="38"/>
      <c r="B149" s="39"/>
      <c r="C149" s="219" t="s">
        <v>161</v>
      </c>
      <c r="D149" s="219" t="s">
        <v>135</v>
      </c>
      <c r="E149" s="220" t="s">
        <v>843</v>
      </c>
      <c r="F149" s="221" t="s">
        <v>844</v>
      </c>
      <c r="G149" s="222" t="s">
        <v>815</v>
      </c>
      <c r="H149" s="223">
        <v>367.5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0.084250000000000005</v>
      </c>
      <c r="R149" s="229">
        <f>Q149*H149</f>
        <v>30.961875000000003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203</v>
      </c>
      <c r="AT149" s="231" t="s">
        <v>135</v>
      </c>
      <c r="AU149" s="231" t="s">
        <v>87</v>
      </c>
      <c r="AY149" s="17" t="s">
        <v>132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83</v>
      </c>
      <c r="BK149" s="232">
        <f>ROUND(I149*H149,2)</f>
        <v>0</v>
      </c>
      <c r="BL149" s="17" t="s">
        <v>203</v>
      </c>
      <c r="BM149" s="231" t="s">
        <v>151</v>
      </c>
    </row>
    <row r="150" s="13" customFormat="1">
      <c r="A150" s="13"/>
      <c r="B150" s="258"/>
      <c r="C150" s="259"/>
      <c r="D150" s="233" t="s">
        <v>470</v>
      </c>
      <c r="E150" s="268" t="s">
        <v>1</v>
      </c>
      <c r="F150" s="260" t="s">
        <v>813</v>
      </c>
      <c r="G150" s="259"/>
      <c r="H150" s="261">
        <v>367.5</v>
      </c>
      <c r="I150" s="262"/>
      <c r="J150" s="259"/>
      <c r="K150" s="259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470</v>
      </c>
      <c r="AU150" s="267" t="s">
        <v>87</v>
      </c>
      <c r="AV150" s="13" t="s">
        <v>87</v>
      </c>
      <c r="AW150" s="13" t="s">
        <v>36</v>
      </c>
      <c r="AX150" s="13" t="s">
        <v>78</v>
      </c>
      <c r="AY150" s="267" t="s">
        <v>132</v>
      </c>
    </row>
    <row r="151" s="14" customFormat="1">
      <c r="A151" s="14"/>
      <c r="B151" s="269"/>
      <c r="C151" s="270"/>
      <c r="D151" s="233" t="s">
        <v>470</v>
      </c>
      <c r="E151" s="271" t="s">
        <v>1</v>
      </c>
      <c r="F151" s="272" t="s">
        <v>656</v>
      </c>
      <c r="G151" s="270"/>
      <c r="H151" s="273">
        <v>367.5</v>
      </c>
      <c r="I151" s="274"/>
      <c r="J151" s="270"/>
      <c r="K151" s="270"/>
      <c r="L151" s="275"/>
      <c r="M151" s="276"/>
      <c r="N151" s="277"/>
      <c r="O151" s="277"/>
      <c r="P151" s="277"/>
      <c r="Q151" s="277"/>
      <c r="R151" s="277"/>
      <c r="S151" s="277"/>
      <c r="T151" s="27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9" t="s">
        <v>470</v>
      </c>
      <c r="AU151" s="279" t="s">
        <v>87</v>
      </c>
      <c r="AV151" s="14" t="s">
        <v>93</v>
      </c>
      <c r="AW151" s="14" t="s">
        <v>36</v>
      </c>
      <c r="AX151" s="14" t="s">
        <v>83</v>
      </c>
      <c r="AY151" s="279" t="s">
        <v>132</v>
      </c>
    </row>
    <row r="152" s="2" customFormat="1" ht="24.15" customHeight="1">
      <c r="A152" s="38"/>
      <c r="B152" s="39"/>
      <c r="C152" s="240" t="s">
        <v>143</v>
      </c>
      <c r="D152" s="240" t="s">
        <v>199</v>
      </c>
      <c r="E152" s="241" t="s">
        <v>845</v>
      </c>
      <c r="F152" s="242" t="s">
        <v>846</v>
      </c>
      <c r="G152" s="243" t="s">
        <v>815</v>
      </c>
      <c r="H152" s="244">
        <v>35.5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43</v>
      </c>
      <c r="O152" s="91"/>
      <c r="P152" s="229">
        <f>O152*H152</f>
        <v>0</v>
      </c>
      <c r="Q152" s="229">
        <v>0.13100000000000001</v>
      </c>
      <c r="R152" s="229">
        <f>Q152*H152</f>
        <v>4.6505000000000001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202</v>
      </c>
      <c r="AT152" s="231" t="s">
        <v>199</v>
      </c>
      <c r="AU152" s="231" t="s">
        <v>87</v>
      </c>
      <c r="AY152" s="17" t="s">
        <v>132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83</v>
      </c>
      <c r="BK152" s="232">
        <f>ROUND(I152*H152,2)</f>
        <v>0</v>
      </c>
      <c r="BL152" s="17" t="s">
        <v>203</v>
      </c>
      <c r="BM152" s="231" t="s">
        <v>156</v>
      </c>
    </row>
    <row r="153" s="2" customFormat="1" ht="24.15" customHeight="1">
      <c r="A153" s="38"/>
      <c r="B153" s="39"/>
      <c r="C153" s="240" t="s">
        <v>170</v>
      </c>
      <c r="D153" s="240" t="s">
        <v>199</v>
      </c>
      <c r="E153" s="241" t="s">
        <v>847</v>
      </c>
      <c r="F153" s="242" t="s">
        <v>848</v>
      </c>
      <c r="G153" s="243" t="s">
        <v>815</v>
      </c>
      <c r="H153" s="244">
        <v>378.52499999999998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43</v>
      </c>
      <c r="O153" s="91"/>
      <c r="P153" s="229">
        <f>O153*H153</f>
        <v>0</v>
      </c>
      <c r="Q153" s="229">
        <v>0.13100000000000001</v>
      </c>
      <c r="R153" s="229">
        <f>Q153*H153</f>
        <v>49.586774999999996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202</v>
      </c>
      <c r="AT153" s="231" t="s">
        <v>199</v>
      </c>
      <c r="AU153" s="231" t="s">
        <v>87</v>
      </c>
      <c r="AY153" s="17" t="s">
        <v>132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83</v>
      </c>
      <c r="BK153" s="232">
        <f>ROUND(I153*H153,2)</f>
        <v>0</v>
      </c>
      <c r="BL153" s="17" t="s">
        <v>203</v>
      </c>
      <c r="BM153" s="231" t="s">
        <v>275</v>
      </c>
    </row>
    <row r="154" s="13" customFormat="1">
      <c r="A154" s="13"/>
      <c r="B154" s="258"/>
      <c r="C154" s="259"/>
      <c r="D154" s="233" t="s">
        <v>470</v>
      </c>
      <c r="E154" s="268" t="s">
        <v>1</v>
      </c>
      <c r="F154" s="260" t="s">
        <v>849</v>
      </c>
      <c r="G154" s="259"/>
      <c r="H154" s="261">
        <v>378.52500000000003</v>
      </c>
      <c r="I154" s="262"/>
      <c r="J154" s="259"/>
      <c r="K154" s="259"/>
      <c r="L154" s="263"/>
      <c r="M154" s="264"/>
      <c r="N154" s="265"/>
      <c r="O154" s="265"/>
      <c r="P154" s="265"/>
      <c r="Q154" s="265"/>
      <c r="R154" s="265"/>
      <c r="S154" s="265"/>
      <c r="T154" s="26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7" t="s">
        <v>470</v>
      </c>
      <c r="AU154" s="267" t="s">
        <v>87</v>
      </c>
      <c r="AV154" s="13" t="s">
        <v>87</v>
      </c>
      <c r="AW154" s="13" t="s">
        <v>36</v>
      </c>
      <c r="AX154" s="13" t="s">
        <v>83</v>
      </c>
      <c r="AY154" s="267" t="s">
        <v>132</v>
      </c>
    </row>
    <row r="155" s="2" customFormat="1" ht="24.15" customHeight="1">
      <c r="A155" s="38"/>
      <c r="B155" s="39"/>
      <c r="C155" s="219" t="s">
        <v>8</v>
      </c>
      <c r="D155" s="219" t="s">
        <v>135</v>
      </c>
      <c r="E155" s="220" t="s">
        <v>850</v>
      </c>
      <c r="F155" s="221" t="s">
        <v>851</v>
      </c>
      <c r="G155" s="222" t="s">
        <v>214</v>
      </c>
      <c r="H155" s="223">
        <v>2.5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0.14321</v>
      </c>
      <c r="R155" s="229">
        <f>Q155*H155</f>
        <v>0.35802500000000004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203</v>
      </c>
      <c r="AT155" s="231" t="s">
        <v>135</v>
      </c>
      <c r="AU155" s="231" t="s">
        <v>87</v>
      </c>
      <c r="AY155" s="17" t="s">
        <v>132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83</v>
      </c>
      <c r="BK155" s="232">
        <f>ROUND(I155*H155,2)</f>
        <v>0</v>
      </c>
      <c r="BL155" s="17" t="s">
        <v>203</v>
      </c>
      <c r="BM155" s="231" t="s">
        <v>160</v>
      </c>
    </row>
    <row r="156" s="13" customFormat="1">
      <c r="A156" s="13"/>
      <c r="B156" s="258"/>
      <c r="C156" s="259"/>
      <c r="D156" s="233" t="s">
        <v>470</v>
      </c>
      <c r="E156" s="268" t="s">
        <v>1</v>
      </c>
      <c r="F156" s="260" t="s">
        <v>852</v>
      </c>
      <c r="G156" s="259"/>
      <c r="H156" s="261">
        <v>2.5</v>
      </c>
      <c r="I156" s="262"/>
      <c r="J156" s="259"/>
      <c r="K156" s="259"/>
      <c r="L156" s="263"/>
      <c r="M156" s="264"/>
      <c r="N156" s="265"/>
      <c r="O156" s="265"/>
      <c r="P156" s="265"/>
      <c r="Q156" s="265"/>
      <c r="R156" s="265"/>
      <c r="S156" s="265"/>
      <c r="T156" s="26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7" t="s">
        <v>470</v>
      </c>
      <c r="AU156" s="267" t="s">
        <v>87</v>
      </c>
      <c r="AV156" s="13" t="s">
        <v>87</v>
      </c>
      <c r="AW156" s="13" t="s">
        <v>36</v>
      </c>
      <c r="AX156" s="13" t="s">
        <v>78</v>
      </c>
      <c r="AY156" s="267" t="s">
        <v>132</v>
      </c>
    </row>
    <row r="157" s="14" customFormat="1">
      <c r="A157" s="14"/>
      <c r="B157" s="269"/>
      <c r="C157" s="270"/>
      <c r="D157" s="233" t="s">
        <v>470</v>
      </c>
      <c r="E157" s="271" t="s">
        <v>1</v>
      </c>
      <c r="F157" s="272" t="s">
        <v>656</v>
      </c>
      <c r="G157" s="270"/>
      <c r="H157" s="273">
        <v>2.5</v>
      </c>
      <c r="I157" s="274"/>
      <c r="J157" s="270"/>
      <c r="K157" s="270"/>
      <c r="L157" s="275"/>
      <c r="M157" s="276"/>
      <c r="N157" s="277"/>
      <c r="O157" s="277"/>
      <c r="P157" s="277"/>
      <c r="Q157" s="277"/>
      <c r="R157" s="277"/>
      <c r="S157" s="277"/>
      <c r="T157" s="27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9" t="s">
        <v>470</v>
      </c>
      <c r="AU157" s="279" t="s">
        <v>87</v>
      </c>
      <c r="AV157" s="14" t="s">
        <v>93</v>
      </c>
      <c r="AW157" s="14" t="s">
        <v>36</v>
      </c>
      <c r="AX157" s="14" t="s">
        <v>83</v>
      </c>
      <c r="AY157" s="279" t="s">
        <v>132</v>
      </c>
    </row>
    <row r="158" s="2" customFormat="1" ht="37.8" customHeight="1">
      <c r="A158" s="38"/>
      <c r="B158" s="39"/>
      <c r="C158" s="219" t="s">
        <v>179</v>
      </c>
      <c r="D158" s="219" t="s">
        <v>135</v>
      </c>
      <c r="E158" s="220" t="s">
        <v>853</v>
      </c>
      <c r="F158" s="221" t="s">
        <v>854</v>
      </c>
      <c r="G158" s="222" t="s">
        <v>815</v>
      </c>
      <c r="H158" s="223">
        <v>367.5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0.28999999999999998</v>
      </c>
      <c r="T158" s="230">
        <f>S158*H158</f>
        <v>106.57499999999999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203</v>
      </c>
      <c r="AT158" s="231" t="s">
        <v>135</v>
      </c>
      <c r="AU158" s="231" t="s">
        <v>87</v>
      </c>
      <c r="AY158" s="17" t="s">
        <v>132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83</v>
      </c>
      <c r="BK158" s="232">
        <f>ROUND(I158*H158,2)</f>
        <v>0</v>
      </c>
      <c r="BL158" s="17" t="s">
        <v>203</v>
      </c>
      <c r="BM158" s="231" t="s">
        <v>164</v>
      </c>
    </row>
    <row r="159" s="13" customFormat="1">
      <c r="A159" s="13"/>
      <c r="B159" s="258"/>
      <c r="C159" s="259"/>
      <c r="D159" s="233" t="s">
        <v>470</v>
      </c>
      <c r="E159" s="268" t="s">
        <v>1</v>
      </c>
      <c r="F159" s="260" t="s">
        <v>813</v>
      </c>
      <c r="G159" s="259"/>
      <c r="H159" s="261">
        <v>367.5</v>
      </c>
      <c r="I159" s="262"/>
      <c r="J159" s="259"/>
      <c r="K159" s="259"/>
      <c r="L159" s="263"/>
      <c r="M159" s="264"/>
      <c r="N159" s="265"/>
      <c r="O159" s="265"/>
      <c r="P159" s="265"/>
      <c r="Q159" s="265"/>
      <c r="R159" s="265"/>
      <c r="S159" s="265"/>
      <c r="T159" s="26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7" t="s">
        <v>470</v>
      </c>
      <c r="AU159" s="267" t="s">
        <v>87</v>
      </c>
      <c r="AV159" s="13" t="s">
        <v>87</v>
      </c>
      <c r="AW159" s="13" t="s">
        <v>36</v>
      </c>
      <c r="AX159" s="13" t="s">
        <v>78</v>
      </c>
      <c r="AY159" s="267" t="s">
        <v>132</v>
      </c>
    </row>
    <row r="160" s="14" customFormat="1">
      <c r="A160" s="14"/>
      <c r="B160" s="269"/>
      <c r="C160" s="270"/>
      <c r="D160" s="233" t="s">
        <v>470</v>
      </c>
      <c r="E160" s="271" t="s">
        <v>1</v>
      </c>
      <c r="F160" s="272" t="s">
        <v>656</v>
      </c>
      <c r="G160" s="270"/>
      <c r="H160" s="273">
        <v>367.5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9" t="s">
        <v>470</v>
      </c>
      <c r="AU160" s="279" t="s">
        <v>87</v>
      </c>
      <c r="AV160" s="14" t="s">
        <v>93</v>
      </c>
      <c r="AW160" s="14" t="s">
        <v>36</v>
      </c>
      <c r="AX160" s="14" t="s">
        <v>83</v>
      </c>
      <c r="AY160" s="279" t="s">
        <v>132</v>
      </c>
    </row>
    <row r="161" s="2" customFormat="1" ht="24.15" customHeight="1">
      <c r="A161" s="38"/>
      <c r="B161" s="39"/>
      <c r="C161" s="219" t="s">
        <v>148</v>
      </c>
      <c r="D161" s="219" t="s">
        <v>135</v>
      </c>
      <c r="E161" s="220" t="s">
        <v>855</v>
      </c>
      <c r="F161" s="221" t="s">
        <v>856</v>
      </c>
      <c r="G161" s="222" t="s">
        <v>815</v>
      </c>
      <c r="H161" s="223">
        <v>367.5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43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203</v>
      </c>
      <c r="AT161" s="231" t="s">
        <v>135</v>
      </c>
      <c r="AU161" s="231" t="s">
        <v>87</v>
      </c>
      <c r="AY161" s="17" t="s">
        <v>132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83</v>
      </c>
      <c r="BK161" s="232">
        <f>ROUND(I161*H161,2)</f>
        <v>0</v>
      </c>
      <c r="BL161" s="17" t="s">
        <v>203</v>
      </c>
      <c r="BM161" s="231" t="s">
        <v>169</v>
      </c>
    </row>
    <row r="162" s="13" customFormat="1">
      <c r="A162" s="13"/>
      <c r="B162" s="258"/>
      <c r="C162" s="259"/>
      <c r="D162" s="233" t="s">
        <v>470</v>
      </c>
      <c r="E162" s="268" t="s">
        <v>1</v>
      </c>
      <c r="F162" s="260" t="s">
        <v>813</v>
      </c>
      <c r="G162" s="259"/>
      <c r="H162" s="261">
        <v>367.5</v>
      </c>
      <c r="I162" s="262"/>
      <c r="J162" s="259"/>
      <c r="K162" s="259"/>
      <c r="L162" s="263"/>
      <c r="M162" s="264"/>
      <c r="N162" s="265"/>
      <c r="O162" s="265"/>
      <c r="P162" s="265"/>
      <c r="Q162" s="265"/>
      <c r="R162" s="265"/>
      <c r="S162" s="265"/>
      <c r="T162" s="26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7" t="s">
        <v>470</v>
      </c>
      <c r="AU162" s="267" t="s">
        <v>87</v>
      </c>
      <c r="AV162" s="13" t="s">
        <v>87</v>
      </c>
      <c r="AW162" s="13" t="s">
        <v>36</v>
      </c>
      <c r="AX162" s="13" t="s">
        <v>78</v>
      </c>
      <c r="AY162" s="267" t="s">
        <v>132</v>
      </c>
    </row>
    <row r="163" s="14" customFormat="1">
      <c r="A163" s="14"/>
      <c r="B163" s="269"/>
      <c r="C163" s="270"/>
      <c r="D163" s="233" t="s">
        <v>470</v>
      </c>
      <c r="E163" s="271" t="s">
        <v>1</v>
      </c>
      <c r="F163" s="272" t="s">
        <v>656</v>
      </c>
      <c r="G163" s="270"/>
      <c r="H163" s="273">
        <v>367.5</v>
      </c>
      <c r="I163" s="274"/>
      <c r="J163" s="270"/>
      <c r="K163" s="270"/>
      <c r="L163" s="275"/>
      <c r="M163" s="276"/>
      <c r="N163" s="277"/>
      <c r="O163" s="277"/>
      <c r="P163" s="277"/>
      <c r="Q163" s="277"/>
      <c r="R163" s="277"/>
      <c r="S163" s="277"/>
      <c r="T163" s="27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9" t="s">
        <v>470</v>
      </c>
      <c r="AU163" s="279" t="s">
        <v>87</v>
      </c>
      <c r="AV163" s="14" t="s">
        <v>93</v>
      </c>
      <c r="AW163" s="14" t="s">
        <v>36</v>
      </c>
      <c r="AX163" s="14" t="s">
        <v>83</v>
      </c>
      <c r="AY163" s="279" t="s">
        <v>132</v>
      </c>
    </row>
    <row r="164" s="2" customFormat="1" ht="33" customHeight="1">
      <c r="A164" s="38"/>
      <c r="B164" s="39"/>
      <c r="C164" s="219" t="s">
        <v>251</v>
      </c>
      <c r="D164" s="219" t="s">
        <v>135</v>
      </c>
      <c r="E164" s="220" t="s">
        <v>857</v>
      </c>
      <c r="F164" s="221" t="s">
        <v>858</v>
      </c>
      <c r="G164" s="222" t="s">
        <v>214</v>
      </c>
      <c r="H164" s="223">
        <v>2.5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203</v>
      </c>
      <c r="AT164" s="231" t="s">
        <v>135</v>
      </c>
      <c r="AU164" s="231" t="s">
        <v>87</v>
      </c>
      <c r="AY164" s="17" t="s">
        <v>132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83</v>
      </c>
      <c r="BK164" s="232">
        <f>ROUND(I164*H164,2)</f>
        <v>0</v>
      </c>
      <c r="BL164" s="17" t="s">
        <v>203</v>
      </c>
      <c r="BM164" s="231" t="s">
        <v>173</v>
      </c>
    </row>
    <row r="165" s="13" customFormat="1">
      <c r="A165" s="13"/>
      <c r="B165" s="258"/>
      <c r="C165" s="259"/>
      <c r="D165" s="233" t="s">
        <v>470</v>
      </c>
      <c r="E165" s="268" t="s">
        <v>1</v>
      </c>
      <c r="F165" s="260" t="s">
        <v>852</v>
      </c>
      <c r="G165" s="259"/>
      <c r="H165" s="261">
        <v>2.5</v>
      </c>
      <c r="I165" s="262"/>
      <c r="J165" s="259"/>
      <c r="K165" s="259"/>
      <c r="L165" s="263"/>
      <c r="M165" s="264"/>
      <c r="N165" s="265"/>
      <c r="O165" s="265"/>
      <c r="P165" s="265"/>
      <c r="Q165" s="265"/>
      <c r="R165" s="265"/>
      <c r="S165" s="265"/>
      <c r="T165" s="26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7" t="s">
        <v>470</v>
      </c>
      <c r="AU165" s="267" t="s">
        <v>87</v>
      </c>
      <c r="AV165" s="13" t="s">
        <v>87</v>
      </c>
      <c r="AW165" s="13" t="s">
        <v>36</v>
      </c>
      <c r="AX165" s="13" t="s">
        <v>78</v>
      </c>
      <c r="AY165" s="267" t="s">
        <v>132</v>
      </c>
    </row>
    <row r="166" s="14" customFormat="1">
      <c r="A166" s="14"/>
      <c r="B166" s="269"/>
      <c r="C166" s="270"/>
      <c r="D166" s="233" t="s">
        <v>470</v>
      </c>
      <c r="E166" s="271" t="s">
        <v>1</v>
      </c>
      <c r="F166" s="272" t="s">
        <v>656</v>
      </c>
      <c r="G166" s="270"/>
      <c r="H166" s="273">
        <v>2.5</v>
      </c>
      <c r="I166" s="274"/>
      <c r="J166" s="270"/>
      <c r="K166" s="270"/>
      <c r="L166" s="275"/>
      <c r="M166" s="276"/>
      <c r="N166" s="277"/>
      <c r="O166" s="277"/>
      <c r="P166" s="277"/>
      <c r="Q166" s="277"/>
      <c r="R166" s="277"/>
      <c r="S166" s="277"/>
      <c r="T166" s="27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9" t="s">
        <v>470</v>
      </c>
      <c r="AU166" s="279" t="s">
        <v>87</v>
      </c>
      <c r="AV166" s="14" t="s">
        <v>93</v>
      </c>
      <c r="AW166" s="14" t="s">
        <v>36</v>
      </c>
      <c r="AX166" s="14" t="s">
        <v>83</v>
      </c>
      <c r="AY166" s="279" t="s">
        <v>132</v>
      </c>
    </row>
    <row r="167" s="2" customFormat="1" ht="24.15" customHeight="1">
      <c r="A167" s="38"/>
      <c r="B167" s="39"/>
      <c r="C167" s="219" t="s">
        <v>207</v>
      </c>
      <c r="D167" s="219" t="s">
        <v>135</v>
      </c>
      <c r="E167" s="220" t="s">
        <v>774</v>
      </c>
      <c r="F167" s="221" t="s">
        <v>775</v>
      </c>
      <c r="G167" s="222" t="s">
        <v>718</v>
      </c>
      <c r="H167" s="223">
        <v>73.747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203</v>
      </c>
      <c r="AT167" s="231" t="s">
        <v>135</v>
      </c>
      <c r="AU167" s="231" t="s">
        <v>87</v>
      </c>
      <c r="AY167" s="17" t="s">
        <v>132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83</v>
      </c>
      <c r="BK167" s="232">
        <f>ROUND(I167*H167,2)</f>
        <v>0</v>
      </c>
      <c r="BL167" s="17" t="s">
        <v>203</v>
      </c>
      <c r="BM167" s="231" t="s">
        <v>177</v>
      </c>
    </row>
    <row r="168" s="2" customFormat="1" ht="24.15" customHeight="1">
      <c r="A168" s="38"/>
      <c r="B168" s="39"/>
      <c r="C168" s="219" t="s">
        <v>258</v>
      </c>
      <c r="D168" s="219" t="s">
        <v>135</v>
      </c>
      <c r="E168" s="220" t="s">
        <v>777</v>
      </c>
      <c r="F168" s="221" t="s">
        <v>778</v>
      </c>
      <c r="G168" s="222" t="s">
        <v>718</v>
      </c>
      <c r="H168" s="223">
        <v>1401.193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43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203</v>
      </c>
      <c r="AT168" s="231" t="s">
        <v>135</v>
      </c>
      <c r="AU168" s="231" t="s">
        <v>87</v>
      </c>
      <c r="AY168" s="17" t="s">
        <v>132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83</v>
      </c>
      <c r="BK168" s="232">
        <f>ROUND(I168*H168,2)</f>
        <v>0</v>
      </c>
      <c r="BL168" s="17" t="s">
        <v>203</v>
      </c>
      <c r="BM168" s="231" t="s">
        <v>182</v>
      </c>
    </row>
    <row r="169" s="13" customFormat="1">
      <c r="A169" s="13"/>
      <c r="B169" s="258"/>
      <c r="C169" s="259"/>
      <c r="D169" s="233" t="s">
        <v>470</v>
      </c>
      <c r="E169" s="268" t="s">
        <v>1</v>
      </c>
      <c r="F169" s="260" t="s">
        <v>859</v>
      </c>
      <c r="G169" s="259"/>
      <c r="H169" s="261">
        <v>1401.193</v>
      </c>
      <c r="I169" s="262"/>
      <c r="J169" s="259"/>
      <c r="K169" s="259"/>
      <c r="L169" s="263"/>
      <c r="M169" s="264"/>
      <c r="N169" s="265"/>
      <c r="O169" s="265"/>
      <c r="P169" s="265"/>
      <c r="Q169" s="265"/>
      <c r="R169" s="265"/>
      <c r="S169" s="265"/>
      <c r="T169" s="26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7" t="s">
        <v>470</v>
      </c>
      <c r="AU169" s="267" t="s">
        <v>87</v>
      </c>
      <c r="AV169" s="13" t="s">
        <v>87</v>
      </c>
      <c r="AW169" s="13" t="s">
        <v>36</v>
      </c>
      <c r="AX169" s="13" t="s">
        <v>78</v>
      </c>
      <c r="AY169" s="267" t="s">
        <v>132</v>
      </c>
    </row>
    <row r="170" s="14" customFormat="1">
      <c r="A170" s="14"/>
      <c r="B170" s="269"/>
      <c r="C170" s="270"/>
      <c r="D170" s="233" t="s">
        <v>470</v>
      </c>
      <c r="E170" s="271" t="s">
        <v>1</v>
      </c>
      <c r="F170" s="272" t="s">
        <v>656</v>
      </c>
      <c r="G170" s="270"/>
      <c r="H170" s="273">
        <v>1401.193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9" t="s">
        <v>470</v>
      </c>
      <c r="AU170" s="279" t="s">
        <v>87</v>
      </c>
      <c r="AV170" s="14" t="s">
        <v>93</v>
      </c>
      <c r="AW170" s="14" t="s">
        <v>36</v>
      </c>
      <c r="AX170" s="14" t="s">
        <v>83</v>
      </c>
      <c r="AY170" s="279" t="s">
        <v>132</v>
      </c>
    </row>
    <row r="171" s="2" customFormat="1" ht="37.8" customHeight="1">
      <c r="A171" s="38"/>
      <c r="B171" s="39"/>
      <c r="C171" s="219" t="s">
        <v>151</v>
      </c>
      <c r="D171" s="219" t="s">
        <v>135</v>
      </c>
      <c r="E171" s="220" t="s">
        <v>860</v>
      </c>
      <c r="F171" s="221" t="s">
        <v>861</v>
      </c>
      <c r="G171" s="222" t="s">
        <v>718</v>
      </c>
      <c r="H171" s="223">
        <v>73.747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43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203</v>
      </c>
      <c r="AT171" s="231" t="s">
        <v>135</v>
      </c>
      <c r="AU171" s="231" t="s">
        <v>87</v>
      </c>
      <c r="AY171" s="17" t="s">
        <v>132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83</v>
      </c>
      <c r="BK171" s="232">
        <f>ROUND(I171*H171,2)</f>
        <v>0</v>
      </c>
      <c r="BL171" s="17" t="s">
        <v>203</v>
      </c>
      <c r="BM171" s="231" t="s">
        <v>325</v>
      </c>
    </row>
    <row r="172" s="2" customFormat="1" ht="24.15" customHeight="1">
      <c r="A172" s="38"/>
      <c r="B172" s="39"/>
      <c r="C172" s="219" t="s">
        <v>265</v>
      </c>
      <c r="D172" s="219" t="s">
        <v>135</v>
      </c>
      <c r="E172" s="220" t="s">
        <v>862</v>
      </c>
      <c r="F172" s="221" t="s">
        <v>863</v>
      </c>
      <c r="G172" s="222" t="s">
        <v>718</v>
      </c>
      <c r="H172" s="223">
        <v>30.908000000000001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203</v>
      </c>
      <c r="AT172" s="231" t="s">
        <v>135</v>
      </c>
      <c r="AU172" s="231" t="s">
        <v>87</v>
      </c>
      <c r="AY172" s="17" t="s">
        <v>132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83</v>
      </c>
      <c r="BK172" s="232">
        <f>ROUND(I172*H172,2)</f>
        <v>0</v>
      </c>
      <c r="BL172" s="17" t="s">
        <v>203</v>
      </c>
      <c r="BM172" s="231" t="s">
        <v>185</v>
      </c>
    </row>
    <row r="173" s="2" customFormat="1" ht="24.15" customHeight="1">
      <c r="A173" s="38"/>
      <c r="B173" s="39"/>
      <c r="C173" s="219" t="s">
        <v>156</v>
      </c>
      <c r="D173" s="219" t="s">
        <v>135</v>
      </c>
      <c r="E173" s="220" t="s">
        <v>864</v>
      </c>
      <c r="F173" s="221" t="s">
        <v>865</v>
      </c>
      <c r="G173" s="222" t="s">
        <v>718</v>
      </c>
      <c r="H173" s="223">
        <v>587.25199999999995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203</v>
      </c>
      <c r="AT173" s="231" t="s">
        <v>135</v>
      </c>
      <c r="AU173" s="231" t="s">
        <v>87</v>
      </c>
      <c r="AY173" s="17" t="s">
        <v>132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83</v>
      </c>
      <c r="BK173" s="232">
        <f>ROUND(I173*H173,2)</f>
        <v>0</v>
      </c>
      <c r="BL173" s="17" t="s">
        <v>203</v>
      </c>
      <c r="BM173" s="231" t="s">
        <v>340</v>
      </c>
    </row>
    <row r="174" s="13" customFormat="1">
      <c r="A174" s="13"/>
      <c r="B174" s="258"/>
      <c r="C174" s="259"/>
      <c r="D174" s="233" t="s">
        <v>470</v>
      </c>
      <c r="E174" s="268" t="s">
        <v>1</v>
      </c>
      <c r="F174" s="260" t="s">
        <v>866</v>
      </c>
      <c r="G174" s="259"/>
      <c r="H174" s="261">
        <v>587.25199999999995</v>
      </c>
      <c r="I174" s="262"/>
      <c r="J174" s="259"/>
      <c r="K174" s="259"/>
      <c r="L174" s="263"/>
      <c r="M174" s="264"/>
      <c r="N174" s="265"/>
      <c r="O174" s="265"/>
      <c r="P174" s="265"/>
      <c r="Q174" s="265"/>
      <c r="R174" s="265"/>
      <c r="S174" s="265"/>
      <c r="T174" s="26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7" t="s">
        <v>470</v>
      </c>
      <c r="AU174" s="267" t="s">
        <v>87</v>
      </c>
      <c r="AV174" s="13" t="s">
        <v>87</v>
      </c>
      <c r="AW174" s="13" t="s">
        <v>36</v>
      </c>
      <c r="AX174" s="13" t="s">
        <v>78</v>
      </c>
      <c r="AY174" s="267" t="s">
        <v>132</v>
      </c>
    </row>
    <row r="175" s="14" customFormat="1">
      <c r="A175" s="14"/>
      <c r="B175" s="269"/>
      <c r="C175" s="270"/>
      <c r="D175" s="233" t="s">
        <v>470</v>
      </c>
      <c r="E175" s="271" t="s">
        <v>1</v>
      </c>
      <c r="F175" s="272" t="s">
        <v>656</v>
      </c>
      <c r="G175" s="270"/>
      <c r="H175" s="273">
        <v>587.25199999999995</v>
      </c>
      <c r="I175" s="274"/>
      <c r="J175" s="270"/>
      <c r="K175" s="270"/>
      <c r="L175" s="275"/>
      <c r="M175" s="293"/>
      <c r="N175" s="294"/>
      <c r="O175" s="294"/>
      <c r="P175" s="294"/>
      <c r="Q175" s="294"/>
      <c r="R175" s="294"/>
      <c r="S175" s="294"/>
      <c r="T175" s="29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9" t="s">
        <v>470</v>
      </c>
      <c r="AU175" s="279" t="s">
        <v>87</v>
      </c>
      <c r="AV175" s="14" t="s">
        <v>93</v>
      </c>
      <c r="AW175" s="14" t="s">
        <v>36</v>
      </c>
      <c r="AX175" s="14" t="s">
        <v>83</v>
      </c>
      <c r="AY175" s="279" t="s">
        <v>132</v>
      </c>
    </row>
    <row r="176" s="2" customFormat="1" ht="6.96" customHeight="1">
      <c r="A176" s="38"/>
      <c r="B176" s="66"/>
      <c r="C176" s="67"/>
      <c r="D176" s="67"/>
      <c r="E176" s="67"/>
      <c r="F176" s="67"/>
      <c r="G176" s="67"/>
      <c r="H176" s="67"/>
      <c r="I176" s="67"/>
      <c r="J176" s="67"/>
      <c r="K176" s="67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rdKOyCqDPmb0fqBC2VTf2dLf7jck90tEBaab9127TERbEaWQ70w1rAoG3DaC4O3ktF5of+1ZOOVZyQkp09u3SQ==" hashValue="QIsfqI0YFDeS01x1tO2Dn2GRkNBNjKOmXBaa5N6HnomKblwKHlnLPyDkJ0pfmaXspZQp0eHKSSUNi0bUEfbQ7g==" algorithmName="SHA-512" password="C43E"/>
  <autoFilter ref="C118:K17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240430_PDPS_Tyršova - Podbranská - Vrbova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867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00255661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Klatovy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25680595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SWARCO Traffic CZ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ROUND((SUM(BE118:BE152)),  2)</f>
        <v>0</v>
      </c>
      <c r="G33" s="38"/>
      <c r="H33" s="38"/>
      <c r="I33" s="155">
        <v>0.20999999999999999</v>
      </c>
      <c r="J33" s="154">
        <f>ROUND(((SUM(BE118:BE152))*I33),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ROUND((SUM(BF118:BF152)),  2)</f>
        <v>0</v>
      </c>
      <c r="G34" s="38"/>
      <c r="H34" s="38"/>
      <c r="I34" s="155">
        <v>0.12</v>
      </c>
      <c r="J34" s="154">
        <f>ROUND(((SUM(BF118:BF152))*I34),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ROUND((SUM(BG118:BG152)),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ROUND((SUM(BH118:BH152)),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ROUND((SUM(BI118:BI152)),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240430_PDPS_Tyršova - Podbranská - Vrbova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7 - Dopravní značení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Klatovy</v>
      </c>
      <c r="G91" s="40"/>
      <c r="H91" s="40"/>
      <c r="I91" s="32" t="s">
        <v>31</v>
      </c>
      <c r="J91" s="36" t="str">
        <f>E21</f>
        <v>SWARCO Traffic CZ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868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869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240430_PDPS_Tyršova - Podbranská - Vrbova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7 - Dopravní značení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30. 4. 2024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Klatovy</v>
      </c>
      <c r="G114" s="40"/>
      <c r="H114" s="40"/>
      <c r="I114" s="32" t="s">
        <v>31</v>
      </c>
      <c r="J114" s="36" t="str">
        <f>E21</f>
        <v>SWARCO Traffic CZ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117</v>
      </c>
      <c r="D117" s="194" t="s">
        <v>63</v>
      </c>
      <c r="E117" s="194" t="s">
        <v>59</v>
      </c>
      <c r="F117" s="194" t="s">
        <v>60</v>
      </c>
      <c r="G117" s="194" t="s">
        <v>118</v>
      </c>
      <c r="H117" s="194" t="s">
        <v>119</v>
      </c>
      <c r="I117" s="194" t="s">
        <v>120</v>
      </c>
      <c r="J117" s="195" t="s">
        <v>107</v>
      </c>
      <c r="K117" s="196" t="s">
        <v>121</v>
      </c>
      <c r="L117" s="197"/>
      <c r="M117" s="100" t="s">
        <v>1</v>
      </c>
      <c r="N117" s="101" t="s">
        <v>42</v>
      </c>
      <c r="O117" s="101" t="s">
        <v>122</v>
      </c>
      <c r="P117" s="101" t="s">
        <v>123</v>
      </c>
      <c r="Q117" s="101" t="s">
        <v>124</v>
      </c>
      <c r="R117" s="101" t="s">
        <v>125</v>
      </c>
      <c r="S117" s="101" t="s">
        <v>126</v>
      </c>
      <c r="T117" s="102" t="s">
        <v>127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128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0.1623375</v>
      </c>
      <c r="S118" s="104"/>
      <c r="T118" s="201">
        <f>T119</f>
        <v>0.082000000000000003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109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77</v>
      </c>
      <c r="E119" s="206" t="s">
        <v>870</v>
      </c>
      <c r="F119" s="206" t="s">
        <v>871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0.1623375</v>
      </c>
      <c r="S119" s="211"/>
      <c r="T119" s="213">
        <f>T120</f>
        <v>0.082000000000000003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83</v>
      </c>
      <c r="AT119" s="215" t="s">
        <v>77</v>
      </c>
      <c r="AU119" s="215" t="s">
        <v>78</v>
      </c>
      <c r="AY119" s="214" t="s">
        <v>132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77</v>
      </c>
      <c r="E120" s="217" t="s">
        <v>161</v>
      </c>
      <c r="F120" s="217" t="s">
        <v>823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SUM(P121:P152)</f>
        <v>0</v>
      </c>
      <c r="Q120" s="211"/>
      <c r="R120" s="212">
        <f>SUM(R121:R152)</f>
        <v>0.1623375</v>
      </c>
      <c r="S120" s="211"/>
      <c r="T120" s="213">
        <f>SUM(T121:T152)</f>
        <v>0.082000000000000003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83</v>
      </c>
      <c r="AT120" s="215" t="s">
        <v>77</v>
      </c>
      <c r="AU120" s="215" t="s">
        <v>83</v>
      </c>
      <c r="AY120" s="214" t="s">
        <v>132</v>
      </c>
      <c r="BK120" s="216">
        <f>SUM(BK121:BK152)</f>
        <v>0</v>
      </c>
    </row>
    <row r="121" s="2" customFormat="1" ht="24.15" customHeight="1">
      <c r="A121" s="38"/>
      <c r="B121" s="39"/>
      <c r="C121" s="219" t="s">
        <v>83</v>
      </c>
      <c r="D121" s="219" t="s">
        <v>135</v>
      </c>
      <c r="E121" s="220" t="s">
        <v>872</v>
      </c>
      <c r="F121" s="221" t="s">
        <v>873</v>
      </c>
      <c r="G121" s="222" t="s">
        <v>138</v>
      </c>
      <c r="H121" s="223">
        <v>8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43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93</v>
      </c>
      <c r="AT121" s="231" t="s">
        <v>135</v>
      </c>
      <c r="AU121" s="231" t="s">
        <v>87</v>
      </c>
      <c r="AY121" s="17" t="s">
        <v>132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83</v>
      </c>
      <c r="BK121" s="232">
        <f>ROUND(I121*H121,2)</f>
        <v>0</v>
      </c>
      <c r="BL121" s="17" t="s">
        <v>93</v>
      </c>
      <c r="BM121" s="231" t="s">
        <v>93</v>
      </c>
    </row>
    <row r="122" s="2" customFormat="1" ht="16.5" customHeight="1">
      <c r="A122" s="38"/>
      <c r="B122" s="39"/>
      <c r="C122" s="240" t="s">
        <v>87</v>
      </c>
      <c r="D122" s="240" t="s">
        <v>199</v>
      </c>
      <c r="E122" s="241" t="s">
        <v>874</v>
      </c>
      <c r="F122" s="242" t="s">
        <v>875</v>
      </c>
      <c r="G122" s="243" t="s">
        <v>138</v>
      </c>
      <c r="H122" s="244">
        <v>2</v>
      </c>
      <c r="I122" s="245"/>
      <c r="J122" s="246">
        <f>ROUND(I122*H122,2)</f>
        <v>0</v>
      </c>
      <c r="K122" s="247"/>
      <c r="L122" s="248"/>
      <c r="M122" s="249" t="s">
        <v>1</v>
      </c>
      <c r="N122" s="250" t="s">
        <v>43</v>
      </c>
      <c r="O122" s="91"/>
      <c r="P122" s="229">
        <f>O122*H122</f>
        <v>0</v>
      </c>
      <c r="Q122" s="229">
        <v>0.0025000000000000001</v>
      </c>
      <c r="R122" s="229">
        <f>Q122*H122</f>
        <v>0.0050000000000000001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202</v>
      </c>
      <c r="AT122" s="231" t="s">
        <v>199</v>
      </c>
      <c r="AU122" s="231" t="s">
        <v>87</v>
      </c>
      <c r="AY122" s="17" t="s">
        <v>132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83</v>
      </c>
      <c r="BK122" s="232">
        <f>ROUND(I122*H122,2)</f>
        <v>0</v>
      </c>
      <c r="BL122" s="17" t="s">
        <v>203</v>
      </c>
      <c r="BM122" s="231" t="s">
        <v>876</v>
      </c>
    </row>
    <row r="123" s="2" customFormat="1" ht="16.5" customHeight="1">
      <c r="A123" s="38"/>
      <c r="B123" s="39"/>
      <c r="C123" s="240" t="s">
        <v>90</v>
      </c>
      <c r="D123" s="240" t="s">
        <v>199</v>
      </c>
      <c r="E123" s="241" t="s">
        <v>877</v>
      </c>
      <c r="F123" s="242" t="s">
        <v>878</v>
      </c>
      <c r="G123" s="243" t="s">
        <v>138</v>
      </c>
      <c r="H123" s="244">
        <v>1</v>
      </c>
      <c r="I123" s="245"/>
      <c r="J123" s="246">
        <f>ROUND(I123*H123,2)</f>
        <v>0</v>
      </c>
      <c r="K123" s="247"/>
      <c r="L123" s="248"/>
      <c r="M123" s="249" t="s">
        <v>1</v>
      </c>
      <c r="N123" s="250" t="s">
        <v>43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202</v>
      </c>
      <c r="AT123" s="231" t="s">
        <v>199</v>
      </c>
      <c r="AU123" s="231" t="s">
        <v>87</v>
      </c>
      <c r="AY123" s="17" t="s">
        <v>132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83</v>
      </c>
      <c r="BK123" s="232">
        <f>ROUND(I123*H123,2)</f>
        <v>0</v>
      </c>
      <c r="BL123" s="17" t="s">
        <v>203</v>
      </c>
      <c r="BM123" s="231" t="s">
        <v>879</v>
      </c>
    </row>
    <row r="124" s="2" customFormat="1" ht="16.5" customHeight="1">
      <c r="A124" s="38"/>
      <c r="B124" s="39"/>
      <c r="C124" s="240" t="s">
        <v>93</v>
      </c>
      <c r="D124" s="240" t="s">
        <v>199</v>
      </c>
      <c r="E124" s="241" t="s">
        <v>880</v>
      </c>
      <c r="F124" s="242" t="s">
        <v>881</v>
      </c>
      <c r="G124" s="243" t="s">
        <v>138</v>
      </c>
      <c r="H124" s="244">
        <v>1</v>
      </c>
      <c r="I124" s="245"/>
      <c r="J124" s="246">
        <f>ROUND(I124*H124,2)</f>
        <v>0</v>
      </c>
      <c r="K124" s="247"/>
      <c r="L124" s="248"/>
      <c r="M124" s="249" t="s">
        <v>1</v>
      </c>
      <c r="N124" s="250" t="s">
        <v>43</v>
      </c>
      <c r="O124" s="91"/>
      <c r="P124" s="229">
        <f>O124*H124</f>
        <v>0</v>
      </c>
      <c r="Q124" s="229">
        <v>0.0050000000000000001</v>
      </c>
      <c r="R124" s="229">
        <f>Q124*H124</f>
        <v>0.0050000000000000001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202</v>
      </c>
      <c r="AT124" s="231" t="s">
        <v>199</v>
      </c>
      <c r="AU124" s="231" t="s">
        <v>87</v>
      </c>
      <c r="AY124" s="17" t="s">
        <v>132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83</v>
      </c>
      <c r="BK124" s="232">
        <f>ROUND(I124*H124,2)</f>
        <v>0</v>
      </c>
      <c r="BL124" s="17" t="s">
        <v>203</v>
      </c>
      <c r="BM124" s="231" t="s">
        <v>882</v>
      </c>
    </row>
    <row r="125" s="2" customFormat="1" ht="24.15" customHeight="1">
      <c r="A125" s="38"/>
      <c r="B125" s="39"/>
      <c r="C125" s="240" t="s">
        <v>131</v>
      </c>
      <c r="D125" s="240" t="s">
        <v>199</v>
      </c>
      <c r="E125" s="241" t="s">
        <v>883</v>
      </c>
      <c r="F125" s="242" t="s">
        <v>884</v>
      </c>
      <c r="G125" s="243" t="s">
        <v>138</v>
      </c>
      <c r="H125" s="244">
        <v>4</v>
      </c>
      <c r="I125" s="245"/>
      <c r="J125" s="246">
        <f>ROUND(I125*H125,2)</f>
        <v>0</v>
      </c>
      <c r="K125" s="247"/>
      <c r="L125" s="248"/>
      <c r="M125" s="249" t="s">
        <v>1</v>
      </c>
      <c r="N125" s="250" t="s">
        <v>43</v>
      </c>
      <c r="O125" s="91"/>
      <c r="P125" s="229">
        <f>O125*H125</f>
        <v>0</v>
      </c>
      <c r="Q125" s="229">
        <v>0.0025000000000000001</v>
      </c>
      <c r="R125" s="229">
        <f>Q125*H125</f>
        <v>0.01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202</v>
      </c>
      <c r="AT125" s="231" t="s">
        <v>199</v>
      </c>
      <c r="AU125" s="231" t="s">
        <v>87</v>
      </c>
      <c r="AY125" s="17" t="s">
        <v>132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83</v>
      </c>
      <c r="BK125" s="232">
        <f>ROUND(I125*H125,2)</f>
        <v>0</v>
      </c>
      <c r="BL125" s="17" t="s">
        <v>203</v>
      </c>
      <c r="BM125" s="231" t="s">
        <v>885</v>
      </c>
    </row>
    <row r="126" s="2" customFormat="1" ht="16.5" customHeight="1">
      <c r="A126" s="38"/>
      <c r="B126" s="39"/>
      <c r="C126" s="240" t="s">
        <v>96</v>
      </c>
      <c r="D126" s="240" t="s">
        <v>199</v>
      </c>
      <c r="E126" s="241" t="s">
        <v>886</v>
      </c>
      <c r="F126" s="242" t="s">
        <v>887</v>
      </c>
      <c r="G126" s="243" t="s">
        <v>138</v>
      </c>
      <c r="H126" s="244">
        <v>8</v>
      </c>
      <c r="I126" s="245"/>
      <c r="J126" s="246">
        <f>ROUND(I126*H126,2)</f>
        <v>0</v>
      </c>
      <c r="K126" s="247"/>
      <c r="L126" s="248"/>
      <c r="M126" s="249" t="s">
        <v>1</v>
      </c>
      <c r="N126" s="250" t="s">
        <v>43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157</v>
      </c>
      <c r="AT126" s="231" t="s">
        <v>199</v>
      </c>
      <c r="AU126" s="231" t="s">
        <v>87</v>
      </c>
      <c r="AY126" s="17" t="s">
        <v>132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83</v>
      </c>
      <c r="BK126" s="232">
        <f>ROUND(I126*H126,2)</f>
        <v>0</v>
      </c>
      <c r="BL126" s="17" t="s">
        <v>93</v>
      </c>
      <c r="BM126" s="231" t="s">
        <v>157</v>
      </c>
    </row>
    <row r="127" s="2" customFormat="1" ht="16.5" customHeight="1">
      <c r="A127" s="38"/>
      <c r="B127" s="39"/>
      <c r="C127" s="240" t="s">
        <v>99</v>
      </c>
      <c r="D127" s="240" t="s">
        <v>199</v>
      </c>
      <c r="E127" s="241" t="s">
        <v>888</v>
      </c>
      <c r="F127" s="242" t="s">
        <v>889</v>
      </c>
      <c r="G127" s="243" t="s">
        <v>138</v>
      </c>
      <c r="H127" s="244">
        <v>8</v>
      </c>
      <c r="I127" s="245"/>
      <c r="J127" s="246">
        <f>ROUND(I127*H127,2)</f>
        <v>0</v>
      </c>
      <c r="K127" s="247"/>
      <c r="L127" s="248"/>
      <c r="M127" s="249" t="s">
        <v>1</v>
      </c>
      <c r="N127" s="250" t="s">
        <v>43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157</v>
      </c>
      <c r="AT127" s="231" t="s">
        <v>199</v>
      </c>
      <c r="AU127" s="231" t="s">
        <v>87</v>
      </c>
      <c r="AY127" s="17" t="s">
        <v>132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83</v>
      </c>
      <c r="BK127" s="232">
        <f>ROUND(I127*H127,2)</f>
        <v>0</v>
      </c>
      <c r="BL127" s="17" t="s">
        <v>93</v>
      </c>
      <c r="BM127" s="231" t="s">
        <v>143</v>
      </c>
    </row>
    <row r="128" s="2" customFormat="1" ht="16.5" customHeight="1">
      <c r="A128" s="38"/>
      <c r="B128" s="39"/>
      <c r="C128" s="240" t="s">
        <v>157</v>
      </c>
      <c r="D128" s="240" t="s">
        <v>199</v>
      </c>
      <c r="E128" s="241" t="s">
        <v>311</v>
      </c>
      <c r="F128" s="242" t="s">
        <v>312</v>
      </c>
      <c r="G128" s="243" t="s">
        <v>214</v>
      </c>
      <c r="H128" s="244">
        <v>8</v>
      </c>
      <c r="I128" s="245"/>
      <c r="J128" s="246">
        <f>ROUND(I128*H128,2)</f>
        <v>0</v>
      </c>
      <c r="K128" s="247"/>
      <c r="L128" s="248"/>
      <c r="M128" s="249" t="s">
        <v>1</v>
      </c>
      <c r="N128" s="250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157</v>
      </c>
      <c r="AT128" s="231" t="s">
        <v>199</v>
      </c>
      <c r="AU128" s="231" t="s">
        <v>87</v>
      </c>
      <c r="AY128" s="17" t="s">
        <v>132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83</v>
      </c>
      <c r="BK128" s="232">
        <f>ROUND(I128*H128,2)</f>
        <v>0</v>
      </c>
      <c r="BL128" s="17" t="s">
        <v>93</v>
      </c>
      <c r="BM128" s="231" t="s">
        <v>8</v>
      </c>
    </row>
    <row r="129" s="2" customFormat="1" ht="24.15" customHeight="1">
      <c r="A129" s="38"/>
      <c r="B129" s="39"/>
      <c r="C129" s="219" t="s">
        <v>161</v>
      </c>
      <c r="D129" s="219" t="s">
        <v>135</v>
      </c>
      <c r="E129" s="220" t="s">
        <v>890</v>
      </c>
      <c r="F129" s="221" t="s">
        <v>891</v>
      </c>
      <c r="G129" s="222" t="s">
        <v>214</v>
      </c>
      <c r="H129" s="223">
        <v>32.5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0.00012999999999999999</v>
      </c>
      <c r="R129" s="229">
        <f>Q129*H129</f>
        <v>0.0042249999999999996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93</v>
      </c>
      <c r="AT129" s="231" t="s">
        <v>135</v>
      </c>
      <c r="AU129" s="231" t="s">
        <v>87</v>
      </c>
      <c r="AY129" s="17" t="s">
        <v>132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93</v>
      </c>
      <c r="BM129" s="231" t="s">
        <v>892</v>
      </c>
    </row>
    <row r="130" s="2" customFormat="1" ht="24.15" customHeight="1">
      <c r="A130" s="38"/>
      <c r="B130" s="39"/>
      <c r="C130" s="219" t="s">
        <v>143</v>
      </c>
      <c r="D130" s="219" t="s">
        <v>135</v>
      </c>
      <c r="E130" s="220" t="s">
        <v>893</v>
      </c>
      <c r="F130" s="221" t="s">
        <v>894</v>
      </c>
      <c r="G130" s="222" t="s">
        <v>815</v>
      </c>
      <c r="H130" s="223">
        <v>95.25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0.0014499999999999999</v>
      </c>
      <c r="R130" s="229">
        <f>Q130*H130</f>
        <v>0.1381125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93</v>
      </c>
      <c r="AT130" s="231" t="s">
        <v>135</v>
      </c>
      <c r="AU130" s="231" t="s">
        <v>87</v>
      </c>
      <c r="AY130" s="17" t="s">
        <v>132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83</v>
      </c>
      <c r="BK130" s="232">
        <f>ROUND(I130*H130,2)</f>
        <v>0</v>
      </c>
      <c r="BL130" s="17" t="s">
        <v>93</v>
      </c>
      <c r="BM130" s="231" t="s">
        <v>895</v>
      </c>
    </row>
    <row r="131" s="13" customFormat="1">
      <c r="A131" s="13"/>
      <c r="B131" s="258"/>
      <c r="C131" s="259"/>
      <c r="D131" s="233" t="s">
        <v>470</v>
      </c>
      <c r="E131" s="268" t="s">
        <v>1</v>
      </c>
      <c r="F131" s="260" t="s">
        <v>896</v>
      </c>
      <c r="G131" s="259"/>
      <c r="H131" s="261">
        <v>5.25</v>
      </c>
      <c r="I131" s="262"/>
      <c r="J131" s="259"/>
      <c r="K131" s="259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470</v>
      </c>
      <c r="AU131" s="267" t="s">
        <v>87</v>
      </c>
      <c r="AV131" s="13" t="s">
        <v>87</v>
      </c>
      <c r="AW131" s="13" t="s">
        <v>36</v>
      </c>
      <c r="AX131" s="13" t="s">
        <v>78</v>
      </c>
      <c r="AY131" s="267" t="s">
        <v>132</v>
      </c>
    </row>
    <row r="132" s="13" customFormat="1">
      <c r="A132" s="13"/>
      <c r="B132" s="258"/>
      <c r="C132" s="259"/>
      <c r="D132" s="233" t="s">
        <v>470</v>
      </c>
      <c r="E132" s="268" t="s">
        <v>1</v>
      </c>
      <c r="F132" s="260" t="s">
        <v>897</v>
      </c>
      <c r="G132" s="259"/>
      <c r="H132" s="261">
        <v>90</v>
      </c>
      <c r="I132" s="262"/>
      <c r="J132" s="259"/>
      <c r="K132" s="259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470</v>
      </c>
      <c r="AU132" s="267" t="s">
        <v>87</v>
      </c>
      <c r="AV132" s="13" t="s">
        <v>87</v>
      </c>
      <c r="AW132" s="13" t="s">
        <v>36</v>
      </c>
      <c r="AX132" s="13" t="s">
        <v>78</v>
      </c>
      <c r="AY132" s="267" t="s">
        <v>132</v>
      </c>
    </row>
    <row r="133" s="14" customFormat="1">
      <c r="A133" s="14"/>
      <c r="B133" s="269"/>
      <c r="C133" s="270"/>
      <c r="D133" s="233" t="s">
        <v>470</v>
      </c>
      <c r="E133" s="271" t="s">
        <v>1</v>
      </c>
      <c r="F133" s="272" t="s">
        <v>656</v>
      </c>
      <c r="G133" s="270"/>
      <c r="H133" s="273">
        <v>95.25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9" t="s">
        <v>470</v>
      </c>
      <c r="AU133" s="279" t="s">
        <v>87</v>
      </c>
      <c r="AV133" s="14" t="s">
        <v>93</v>
      </c>
      <c r="AW133" s="14" t="s">
        <v>36</v>
      </c>
      <c r="AX133" s="14" t="s">
        <v>83</v>
      </c>
      <c r="AY133" s="279" t="s">
        <v>132</v>
      </c>
    </row>
    <row r="134" s="2" customFormat="1" ht="24.15" customHeight="1">
      <c r="A134" s="38"/>
      <c r="B134" s="39"/>
      <c r="C134" s="219" t="s">
        <v>170</v>
      </c>
      <c r="D134" s="219" t="s">
        <v>135</v>
      </c>
      <c r="E134" s="220" t="s">
        <v>898</v>
      </c>
      <c r="F134" s="221" t="s">
        <v>899</v>
      </c>
      <c r="G134" s="222" t="s">
        <v>214</v>
      </c>
      <c r="H134" s="223">
        <v>30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93</v>
      </c>
      <c r="AT134" s="231" t="s">
        <v>135</v>
      </c>
      <c r="AU134" s="231" t="s">
        <v>87</v>
      </c>
      <c r="AY134" s="17" t="s">
        <v>132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93</v>
      </c>
      <c r="BM134" s="231" t="s">
        <v>900</v>
      </c>
    </row>
    <row r="135" s="13" customFormat="1">
      <c r="A135" s="13"/>
      <c r="B135" s="258"/>
      <c r="C135" s="259"/>
      <c r="D135" s="233" t="s">
        <v>470</v>
      </c>
      <c r="E135" s="268" t="s">
        <v>1</v>
      </c>
      <c r="F135" s="260" t="s">
        <v>901</v>
      </c>
      <c r="G135" s="259"/>
      <c r="H135" s="261">
        <v>30</v>
      </c>
      <c r="I135" s="262"/>
      <c r="J135" s="259"/>
      <c r="K135" s="259"/>
      <c r="L135" s="263"/>
      <c r="M135" s="264"/>
      <c r="N135" s="265"/>
      <c r="O135" s="265"/>
      <c r="P135" s="265"/>
      <c r="Q135" s="265"/>
      <c r="R135" s="265"/>
      <c r="S135" s="265"/>
      <c r="T135" s="26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7" t="s">
        <v>470</v>
      </c>
      <c r="AU135" s="267" t="s">
        <v>87</v>
      </c>
      <c r="AV135" s="13" t="s">
        <v>87</v>
      </c>
      <c r="AW135" s="13" t="s">
        <v>36</v>
      </c>
      <c r="AX135" s="13" t="s">
        <v>83</v>
      </c>
      <c r="AY135" s="267" t="s">
        <v>132</v>
      </c>
    </row>
    <row r="136" s="2" customFormat="1" ht="16.5" customHeight="1">
      <c r="A136" s="38"/>
      <c r="B136" s="39"/>
      <c r="C136" s="219" t="s">
        <v>8</v>
      </c>
      <c r="D136" s="219" t="s">
        <v>135</v>
      </c>
      <c r="E136" s="220" t="s">
        <v>902</v>
      </c>
      <c r="F136" s="221" t="s">
        <v>903</v>
      </c>
      <c r="G136" s="222" t="s">
        <v>214</v>
      </c>
      <c r="H136" s="223">
        <v>32.5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93</v>
      </c>
      <c r="AT136" s="231" t="s">
        <v>135</v>
      </c>
      <c r="AU136" s="231" t="s">
        <v>87</v>
      </c>
      <c r="AY136" s="17" t="s">
        <v>132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83</v>
      </c>
      <c r="BK136" s="232">
        <f>ROUND(I136*H136,2)</f>
        <v>0</v>
      </c>
      <c r="BL136" s="17" t="s">
        <v>93</v>
      </c>
      <c r="BM136" s="231" t="s">
        <v>348</v>
      </c>
    </row>
    <row r="137" s="2" customFormat="1" ht="16.5" customHeight="1">
      <c r="A137" s="38"/>
      <c r="B137" s="39"/>
      <c r="C137" s="219" t="s">
        <v>179</v>
      </c>
      <c r="D137" s="219" t="s">
        <v>135</v>
      </c>
      <c r="E137" s="220" t="s">
        <v>904</v>
      </c>
      <c r="F137" s="221" t="s">
        <v>905</v>
      </c>
      <c r="G137" s="222" t="s">
        <v>815</v>
      </c>
      <c r="H137" s="223">
        <v>95.25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93</v>
      </c>
      <c r="AT137" s="231" t="s">
        <v>135</v>
      </c>
      <c r="AU137" s="231" t="s">
        <v>87</v>
      </c>
      <c r="AY137" s="17" t="s">
        <v>132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83</v>
      </c>
      <c r="BK137" s="232">
        <f>ROUND(I137*H137,2)</f>
        <v>0</v>
      </c>
      <c r="BL137" s="17" t="s">
        <v>93</v>
      </c>
      <c r="BM137" s="231" t="s">
        <v>356</v>
      </c>
    </row>
    <row r="138" s="13" customFormat="1">
      <c r="A138" s="13"/>
      <c r="B138" s="258"/>
      <c r="C138" s="259"/>
      <c r="D138" s="233" t="s">
        <v>470</v>
      </c>
      <c r="E138" s="268" t="s">
        <v>1</v>
      </c>
      <c r="F138" s="260" t="s">
        <v>896</v>
      </c>
      <c r="G138" s="259"/>
      <c r="H138" s="261">
        <v>5.25</v>
      </c>
      <c r="I138" s="262"/>
      <c r="J138" s="259"/>
      <c r="K138" s="259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470</v>
      </c>
      <c r="AU138" s="267" t="s">
        <v>87</v>
      </c>
      <c r="AV138" s="13" t="s">
        <v>87</v>
      </c>
      <c r="AW138" s="13" t="s">
        <v>36</v>
      </c>
      <c r="AX138" s="13" t="s">
        <v>78</v>
      </c>
      <c r="AY138" s="267" t="s">
        <v>132</v>
      </c>
    </row>
    <row r="139" s="13" customFormat="1">
      <c r="A139" s="13"/>
      <c r="B139" s="258"/>
      <c r="C139" s="259"/>
      <c r="D139" s="233" t="s">
        <v>470</v>
      </c>
      <c r="E139" s="268" t="s">
        <v>1</v>
      </c>
      <c r="F139" s="260" t="s">
        <v>897</v>
      </c>
      <c r="G139" s="259"/>
      <c r="H139" s="261">
        <v>90</v>
      </c>
      <c r="I139" s="262"/>
      <c r="J139" s="259"/>
      <c r="K139" s="259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470</v>
      </c>
      <c r="AU139" s="267" t="s">
        <v>87</v>
      </c>
      <c r="AV139" s="13" t="s">
        <v>87</v>
      </c>
      <c r="AW139" s="13" t="s">
        <v>36</v>
      </c>
      <c r="AX139" s="13" t="s">
        <v>78</v>
      </c>
      <c r="AY139" s="267" t="s">
        <v>132</v>
      </c>
    </row>
    <row r="140" s="14" customFormat="1">
      <c r="A140" s="14"/>
      <c r="B140" s="269"/>
      <c r="C140" s="270"/>
      <c r="D140" s="233" t="s">
        <v>470</v>
      </c>
      <c r="E140" s="271" t="s">
        <v>1</v>
      </c>
      <c r="F140" s="272" t="s">
        <v>656</v>
      </c>
      <c r="G140" s="270"/>
      <c r="H140" s="273">
        <v>95.25</v>
      </c>
      <c r="I140" s="274"/>
      <c r="J140" s="270"/>
      <c r="K140" s="270"/>
      <c r="L140" s="275"/>
      <c r="M140" s="276"/>
      <c r="N140" s="277"/>
      <c r="O140" s="277"/>
      <c r="P140" s="277"/>
      <c r="Q140" s="277"/>
      <c r="R140" s="277"/>
      <c r="S140" s="277"/>
      <c r="T140" s="27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9" t="s">
        <v>470</v>
      </c>
      <c r="AU140" s="279" t="s">
        <v>87</v>
      </c>
      <c r="AV140" s="14" t="s">
        <v>93</v>
      </c>
      <c r="AW140" s="14" t="s">
        <v>36</v>
      </c>
      <c r="AX140" s="14" t="s">
        <v>83</v>
      </c>
      <c r="AY140" s="279" t="s">
        <v>132</v>
      </c>
    </row>
    <row r="141" s="2" customFormat="1" ht="24.15" customHeight="1">
      <c r="A141" s="38"/>
      <c r="B141" s="39"/>
      <c r="C141" s="219" t="s">
        <v>148</v>
      </c>
      <c r="D141" s="219" t="s">
        <v>135</v>
      </c>
      <c r="E141" s="220" t="s">
        <v>906</v>
      </c>
      <c r="F141" s="221" t="s">
        <v>907</v>
      </c>
      <c r="G141" s="222" t="s">
        <v>815</v>
      </c>
      <c r="H141" s="223">
        <v>95.25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93</v>
      </c>
      <c r="AT141" s="231" t="s">
        <v>135</v>
      </c>
      <c r="AU141" s="231" t="s">
        <v>87</v>
      </c>
      <c r="AY141" s="17" t="s">
        <v>132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83</v>
      </c>
      <c r="BK141" s="232">
        <f>ROUND(I141*H141,2)</f>
        <v>0</v>
      </c>
      <c r="BL141" s="17" t="s">
        <v>93</v>
      </c>
      <c r="BM141" s="231" t="s">
        <v>364</v>
      </c>
    </row>
    <row r="142" s="13" customFormat="1">
      <c r="A142" s="13"/>
      <c r="B142" s="258"/>
      <c r="C142" s="259"/>
      <c r="D142" s="233" t="s">
        <v>470</v>
      </c>
      <c r="E142" s="268" t="s">
        <v>1</v>
      </c>
      <c r="F142" s="260" t="s">
        <v>896</v>
      </c>
      <c r="G142" s="259"/>
      <c r="H142" s="261">
        <v>5.25</v>
      </c>
      <c r="I142" s="262"/>
      <c r="J142" s="259"/>
      <c r="K142" s="259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470</v>
      </c>
      <c r="AU142" s="267" t="s">
        <v>87</v>
      </c>
      <c r="AV142" s="13" t="s">
        <v>87</v>
      </c>
      <c r="AW142" s="13" t="s">
        <v>36</v>
      </c>
      <c r="AX142" s="13" t="s">
        <v>78</v>
      </c>
      <c r="AY142" s="267" t="s">
        <v>132</v>
      </c>
    </row>
    <row r="143" s="13" customFormat="1">
      <c r="A143" s="13"/>
      <c r="B143" s="258"/>
      <c r="C143" s="259"/>
      <c r="D143" s="233" t="s">
        <v>470</v>
      </c>
      <c r="E143" s="268" t="s">
        <v>1</v>
      </c>
      <c r="F143" s="260" t="s">
        <v>908</v>
      </c>
      <c r="G143" s="259"/>
      <c r="H143" s="261">
        <v>90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470</v>
      </c>
      <c r="AU143" s="267" t="s">
        <v>87</v>
      </c>
      <c r="AV143" s="13" t="s">
        <v>87</v>
      </c>
      <c r="AW143" s="13" t="s">
        <v>36</v>
      </c>
      <c r="AX143" s="13" t="s">
        <v>78</v>
      </c>
      <c r="AY143" s="267" t="s">
        <v>132</v>
      </c>
    </row>
    <row r="144" s="14" customFormat="1">
      <c r="A144" s="14"/>
      <c r="B144" s="269"/>
      <c r="C144" s="270"/>
      <c r="D144" s="233" t="s">
        <v>470</v>
      </c>
      <c r="E144" s="271" t="s">
        <v>1</v>
      </c>
      <c r="F144" s="272" t="s">
        <v>656</v>
      </c>
      <c r="G144" s="270"/>
      <c r="H144" s="273">
        <v>95.25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9" t="s">
        <v>470</v>
      </c>
      <c r="AU144" s="279" t="s">
        <v>87</v>
      </c>
      <c r="AV144" s="14" t="s">
        <v>93</v>
      </c>
      <c r="AW144" s="14" t="s">
        <v>36</v>
      </c>
      <c r="AX144" s="14" t="s">
        <v>83</v>
      </c>
      <c r="AY144" s="279" t="s">
        <v>132</v>
      </c>
    </row>
    <row r="145" s="2" customFormat="1" ht="24.15" customHeight="1">
      <c r="A145" s="38"/>
      <c r="B145" s="39"/>
      <c r="C145" s="219" t="s">
        <v>251</v>
      </c>
      <c r="D145" s="219" t="s">
        <v>135</v>
      </c>
      <c r="E145" s="220" t="s">
        <v>909</v>
      </c>
      <c r="F145" s="221" t="s">
        <v>910</v>
      </c>
      <c r="G145" s="222" t="s">
        <v>138</v>
      </c>
      <c r="H145" s="223">
        <v>4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93</v>
      </c>
      <c r="AT145" s="231" t="s">
        <v>135</v>
      </c>
      <c r="AU145" s="231" t="s">
        <v>87</v>
      </c>
      <c r="AY145" s="17" t="s">
        <v>132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83</v>
      </c>
      <c r="BK145" s="232">
        <f>ROUND(I145*H145,2)</f>
        <v>0</v>
      </c>
      <c r="BL145" s="17" t="s">
        <v>93</v>
      </c>
      <c r="BM145" s="231" t="s">
        <v>372</v>
      </c>
    </row>
    <row r="146" s="2" customFormat="1" ht="24.15" customHeight="1">
      <c r="A146" s="38"/>
      <c r="B146" s="39"/>
      <c r="C146" s="219" t="s">
        <v>207</v>
      </c>
      <c r="D146" s="219" t="s">
        <v>135</v>
      </c>
      <c r="E146" s="220" t="s">
        <v>911</v>
      </c>
      <c r="F146" s="221" t="s">
        <v>912</v>
      </c>
      <c r="G146" s="222" t="s">
        <v>138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0.082000000000000003</v>
      </c>
      <c r="T146" s="230">
        <f>S146*H146</f>
        <v>0.082000000000000003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93</v>
      </c>
      <c r="AT146" s="231" t="s">
        <v>135</v>
      </c>
      <c r="AU146" s="231" t="s">
        <v>87</v>
      </c>
      <c r="AY146" s="17" t="s">
        <v>132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83</v>
      </c>
      <c r="BK146" s="232">
        <f>ROUND(I146*H146,2)</f>
        <v>0</v>
      </c>
      <c r="BL146" s="17" t="s">
        <v>93</v>
      </c>
      <c r="BM146" s="231" t="s">
        <v>913</v>
      </c>
    </row>
    <row r="147" s="2" customFormat="1" ht="24.15" customHeight="1">
      <c r="A147" s="38"/>
      <c r="B147" s="39"/>
      <c r="C147" s="219" t="s">
        <v>258</v>
      </c>
      <c r="D147" s="219" t="s">
        <v>135</v>
      </c>
      <c r="E147" s="220" t="s">
        <v>914</v>
      </c>
      <c r="F147" s="221" t="s">
        <v>915</v>
      </c>
      <c r="G147" s="222" t="s">
        <v>214</v>
      </c>
      <c r="H147" s="223">
        <v>11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93</v>
      </c>
      <c r="AT147" s="231" t="s">
        <v>135</v>
      </c>
      <c r="AU147" s="231" t="s">
        <v>87</v>
      </c>
      <c r="AY147" s="17" t="s">
        <v>132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83</v>
      </c>
      <c r="BK147" s="232">
        <f>ROUND(I147*H147,2)</f>
        <v>0</v>
      </c>
      <c r="BL147" s="17" t="s">
        <v>93</v>
      </c>
      <c r="BM147" s="231" t="s">
        <v>916</v>
      </c>
    </row>
    <row r="148" s="2" customFormat="1" ht="24.15" customHeight="1">
      <c r="A148" s="38"/>
      <c r="B148" s="39"/>
      <c r="C148" s="219" t="s">
        <v>151</v>
      </c>
      <c r="D148" s="219" t="s">
        <v>135</v>
      </c>
      <c r="E148" s="220" t="s">
        <v>917</v>
      </c>
      <c r="F148" s="221" t="s">
        <v>918</v>
      </c>
      <c r="G148" s="222" t="s">
        <v>815</v>
      </c>
      <c r="H148" s="223">
        <v>121.5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93</v>
      </c>
      <c r="AT148" s="231" t="s">
        <v>135</v>
      </c>
      <c r="AU148" s="231" t="s">
        <v>87</v>
      </c>
      <c r="AY148" s="17" t="s">
        <v>132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83</v>
      </c>
      <c r="BK148" s="232">
        <f>ROUND(I148*H148,2)</f>
        <v>0</v>
      </c>
      <c r="BL148" s="17" t="s">
        <v>93</v>
      </c>
      <c r="BM148" s="231" t="s">
        <v>919</v>
      </c>
    </row>
    <row r="149" s="13" customFormat="1">
      <c r="A149" s="13"/>
      <c r="B149" s="258"/>
      <c r="C149" s="259"/>
      <c r="D149" s="233" t="s">
        <v>470</v>
      </c>
      <c r="E149" s="268" t="s">
        <v>1</v>
      </c>
      <c r="F149" s="260" t="s">
        <v>920</v>
      </c>
      <c r="G149" s="259"/>
      <c r="H149" s="261">
        <v>6.5</v>
      </c>
      <c r="I149" s="262"/>
      <c r="J149" s="259"/>
      <c r="K149" s="259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470</v>
      </c>
      <c r="AU149" s="267" t="s">
        <v>87</v>
      </c>
      <c r="AV149" s="13" t="s">
        <v>87</v>
      </c>
      <c r="AW149" s="13" t="s">
        <v>36</v>
      </c>
      <c r="AX149" s="13" t="s">
        <v>78</v>
      </c>
      <c r="AY149" s="267" t="s">
        <v>132</v>
      </c>
    </row>
    <row r="150" s="13" customFormat="1">
      <c r="A150" s="13"/>
      <c r="B150" s="258"/>
      <c r="C150" s="259"/>
      <c r="D150" s="233" t="s">
        <v>470</v>
      </c>
      <c r="E150" s="268" t="s">
        <v>1</v>
      </c>
      <c r="F150" s="260" t="s">
        <v>908</v>
      </c>
      <c r="G150" s="259"/>
      <c r="H150" s="261">
        <v>90</v>
      </c>
      <c r="I150" s="262"/>
      <c r="J150" s="259"/>
      <c r="K150" s="259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470</v>
      </c>
      <c r="AU150" s="267" t="s">
        <v>87</v>
      </c>
      <c r="AV150" s="13" t="s">
        <v>87</v>
      </c>
      <c r="AW150" s="13" t="s">
        <v>36</v>
      </c>
      <c r="AX150" s="13" t="s">
        <v>78</v>
      </c>
      <c r="AY150" s="267" t="s">
        <v>132</v>
      </c>
    </row>
    <row r="151" s="13" customFormat="1">
      <c r="A151" s="13"/>
      <c r="B151" s="258"/>
      <c r="C151" s="259"/>
      <c r="D151" s="233" t="s">
        <v>470</v>
      </c>
      <c r="E151" s="268" t="s">
        <v>1</v>
      </c>
      <c r="F151" s="260" t="s">
        <v>921</v>
      </c>
      <c r="G151" s="259"/>
      <c r="H151" s="261">
        <v>25</v>
      </c>
      <c r="I151" s="262"/>
      <c r="J151" s="259"/>
      <c r="K151" s="259"/>
      <c r="L151" s="263"/>
      <c r="M151" s="264"/>
      <c r="N151" s="265"/>
      <c r="O151" s="265"/>
      <c r="P151" s="265"/>
      <c r="Q151" s="265"/>
      <c r="R151" s="265"/>
      <c r="S151" s="265"/>
      <c r="T151" s="26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7" t="s">
        <v>470</v>
      </c>
      <c r="AU151" s="267" t="s">
        <v>87</v>
      </c>
      <c r="AV151" s="13" t="s">
        <v>87</v>
      </c>
      <c r="AW151" s="13" t="s">
        <v>36</v>
      </c>
      <c r="AX151" s="13" t="s">
        <v>78</v>
      </c>
      <c r="AY151" s="267" t="s">
        <v>132</v>
      </c>
    </row>
    <row r="152" s="14" customFormat="1">
      <c r="A152" s="14"/>
      <c r="B152" s="269"/>
      <c r="C152" s="270"/>
      <c r="D152" s="233" t="s">
        <v>470</v>
      </c>
      <c r="E152" s="271" t="s">
        <v>1</v>
      </c>
      <c r="F152" s="272" t="s">
        <v>656</v>
      </c>
      <c r="G152" s="270"/>
      <c r="H152" s="273">
        <v>121.5</v>
      </c>
      <c r="I152" s="274"/>
      <c r="J152" s="270"/>
      <c r="K152" s="270"/>
      <c r="L152" s="275"/>
      <c r="M152" s="293"/>
      <c r="N152" s="294"/>
      <c r="O152" s="294"/>
      <c r="P152" s="294"/>
      <c r="Q152" s="294"/>
      <c r="R152" s="294"/>
      <c r="S152" s="294"/>
      <c r="T152" s="29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9" t="s">
        <v>470</v>
      </c>
      <c r="AU152" s="279" t="s">
        <v>87</v>
      </c>
      <c r="AV152" s="14" t="s">
        <v>93</v>
      </c>
      <c r="AW152" s="14" t="s">
        <v>36</v>
      </c>
      <c r="AX152" s="14" t="s">
        <v>83</v>
      </c>
      <c r="AY152" s="279" t="s">
        <v>132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6nk/EGQbFI16k0kK6waoDrdheS04vu0KOGitrLMTvSVe6p45FOdqkN8klRlZBqkiIWxQXEcLbW3nc6BLBpDDKQ==" hashValue="dGSSZSqWqGxLtO4WaR5ZUu1WyIgQOvqsbL3+pWZSfv11WpJz0oSA/ljzGvjgnjlML4jCXJ9v11jh3/XYsq1EMg==" algorithmName="SHA-512" password="C43E"/>
  <autoFilter ref="C117:K15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922</v>
      </c>
      <c r="H4" s="20"/>
    </row>
    <row r="5" s="1" customFormat="1" ht="12" customHeight="1">
      <c r="B5" s="20"/>
      <c r="C5" s="296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97" t="s">
        <v>16</v>
      </c>
      <c r="D6" s="298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30. 4. 2024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99"/>
      <c r="C9" s="300" t="s">
        <v>59</v>
      </c>
      <c r="D9" s="301" t="s">
        <v>60</v>
      </c>
      <c r="E9" s="301" t="s">
        <v>118</v>
      </c>
      <c r="F9" s="302" t="s">
        <v>923</v>
      </c>
      <c r="G9" s="191"/>
      <c r="H9" s="299"/>
    </row>
    <row r="10" s="2" customFormat="1" ht="26.4" customHeight="1">
      <c r="A10" s="38"/>
      <c r="B10" s="44"/>
      <c r="C10" s="303" t="s">
        <v>87</v>
      </c>
      <c r="D10" s="303" t="s">
        <v>88</v>
      </c>
      <c r="E10" s="38"/>
      <c r="F10" s="38"/>
      <c r="G10" s="38"/>
      <c r="H10" s="44"/>
    </row>
    <row r="11" s="2" customFormat="1" ht="16.8" customHeight="1">
      <c r="A11" s="38"/>
      <c r="B11" s="44"/>
      <c r="C11" s="304" t="s">
        <v>924</v>
      </c>
      <c r="D11" s="305" t="s">
        <v>925</v>
      </c>
      <c r="E11" s="306" t="s">
        <v>138</v>
      </c>
      <c r="F11" s="307">
        <v>626201</v>
      </c>
      <c r="G11" s="38"/>
      <c r="H11" s="44"/>
    </row>
    <row r="12" s="2" customFormat="1" ht="16.8" customHeight="1">
      <c r="A12" s="38"/>
      <c r="B12" s="44"/>
      <c r="C12" s="308" t="s">
        <v>1</v>
      </c>
      <c r="D12" s="308" t="s">
        <v>926</v>
      </c>
      <c r="E12" s="17" t="s">
        <v>1</v>
      </c>
      <c r="F12" s="309">
        <v>595000</v>
      </c>
      <c r="G12" s="38"/>
      <c r="H12" s="44"/>
    </row>
    <row r="13" s="2" customFormat="1" ht="16.8" customHeight="1">
      <c r="A13" s="38"/>
      <c r="B13" s="44"/>
      <c r="C13" s="308" t="s">
        <v>1</v>
      </c>
      <c r="D13" s="308" t="s">
        <v>927</v>
      </c>
      <c r="E13" s="17" t="s">
        <v>1</v>
      </c>
      <c r="F13" s="309">
        <v>10670</v>
      </c>
      <c r="G13" s="38"/>
      <c r="H13" s="44"/>
    </row>
    <row r="14" s="2" customFormat="1" ht="16.8" customHeight="1">
      <c r="A14" s="38"/>
      <c r="B14" s="44"/>
      <c r="C14" s="308" t="s">
        <v>1</v>
      </c>
      <c r="D14" s="308" t="s">
        <v>928</v>
      </c>
      <c r="E14" s="17" t="s">
        <v>1</v>
      </c>
      <c r="F14" s="309">
        <v>979</v>
      </c>
      <c r="G14" s="38"/>
      <c r="H14" s="44"/>
    </row>
    <row r="15" s="2" customFormat="1" ht="16.8" customHeight="1">
      <c r="A15" s="38"/>
      <c r="B15" s="44"/>
      <c r="C15" s="308" t="s">
        <v>1</v>
      </c>
      <c r="D15" s="308" t="s">
        <v>929</v>
      </c>
      <c r="E15" s="17" t="s">
        <v>1</v>
      </c>
      <c r="F15" s="309">
        <v>6534</v>
      </c>
      <c r="G15" s="38"/>
      <c r="H15" s="44"/>
    </row>
    <row r="16" s="2" customFormat="1" ht="16.8" customHeight="1">
      <c r="A16" s="38"/>
      <c r="B16" s="44"/>
      <c r="C16" s="308" t="s">
        <v>1</v>
      </c>
      <c r="D16" s="308" t="s">
        <v>930</v>
      </c>
      <c r="E16" s="17" t="s">
        <v>1</v>
      </c>
      <c r="F16" s="309">
        <v>463</v>
      </c>
      <c r="G16" s="38"/>
      <c r="H16" s="44"/>
    </row>
    <row r="17" s="2" customFormat="1" ht="16.8" customHeight="1">
      <c r="A17" s="38"/>
      <c r="B17" s="44"/>
      <c r="C17" s="308" t="s">
        <v>1</v>
      </c>
      <c r="D17" s="308" t="s">
        <v>931</v>
      </c>
      <c r="E17" s="17" t="s">
        <v>1</v>
      </c>
      <c r="F17" s="309">
        <v>7000</v>
      </c>
      <c r="G17" s="38"/>
      <c r="H17" s="44"/>
    </row>
    <row r="18" s="2" customFormat="1" ht="16.8" customHeight="1">
      <c r="A18" s="38"/>
      <c r="B18" s="44"/>
      <c r="C18" s="308" t="s">
        <v>1</v>
      </c>
      <c r="D18" s="308" t="s">
        <v>932</v>
      </c>
      <c r="E18" s="17" t="s">
        <v>1</v>
      </c>
      <c r="F18" s="309">
        <v>5555</v>
      </c>
      <c r="G18" s="38"/>
      <c r="H18" s="44"/>
    </row>
    <row r="19" s="2" customFormat="1" ht="16.8" customHeight="1">
      <c r="A19" s="38"/>
      <c r="B19" s="44"/>
      <c r="C19" s="308" t="s">
        <v>1</v>
      </c>
      <c r="D19" s="308" t="s">
        <v>1</v>
      </c>
      <c r="E19" s="17" t="s">
        <v>1</v>
      </c>
      <c r="F19" s="309">
        <v>0</v>
      </c>
      <c r="G19" s="38"/>
      <c r="H19" s="44"/>
    </row>
    <row r="20" s="2" customFormat="1" ht="16.8" customHeight="1">
      <c r="A20" s="38"/>
      <c r="B20" s="44"/>
      <c r="C20" s="308" t="s">
        <v>1</v>
      </c>
      <c r="D20" s="308" t="s">
        <v>656</v>
      </c>
      <c r="E20" s="17" t="s">
        <v>1</v>
      </c>
      <c r="F20" s="309">
        <v>626201</v>
      </c>
      <c r="G20" s="38"/>
      <c r="H20" s="44"/>
    </row>
    <row r="21" s="2" customFormat="1" ht="26.4" customHeight="1">
      <c r="A21" s="38"/>
      <c r="B21" s="44"/>
      <c r="C21" s="303" t="s">
        <v>90</v>
      </c>
      <c r="D21" s="303" t="s">
        <v>91</v>
      </c>
      <c r="E21" s="38"/>
      <c r="F21" s="38"/>
      <c r="G21" s="38"/>
      <c r="H21" s="44"/>
    </row>
    <row r="22" s="2" customFormat="1" ht="16.8" customHeight="1">
      <c r="A22" s="38"/>
      <c r="B22" s="44"/>
      <c r="C22" s="304" t="s">
        <v>924</v>
      </c>
      <c r="D22" s="305" t="s">
        <v>925</v>
      </c>
      <c r="E22" s="306" t="s">
        <v>138</v>
      </c>
      <c r="F22" s="307">
        <v>626201</v>
      </c>
      <c r="G22" s="38"/>
      <c r="H22" s="44"/>
    </row>
    <row r="23" s="2" customFormat="1" ht="16.8" customHeight="1">
      <c r="A23" s="38"/>
      <c r="B23" s="44"/>
      <c r="C23" s="308" t="s">
        <v>1</v>
      </c>
      <c r="D23" s="308" t="s">
        <v>926</v>
      </c>
      <c r="E23" s="17" t="s">
        <v>1</v>
      </c>
      <c r="F23" s="309">
        <v>595000</v>
      </c>
      <c r="G23" s="38"/>
      <c r="H23" s="44"/>
    </row>
    <row r="24" s="2" customFormat="1" ht="16.8" customHeight="1">
      <c r="A24" s="38"/>
      <c r="B24" s="44"/>
      <c r="C24" s="308" t="s">
        <v>1</v>
      </c>
      <c r="D24" s="308" t="s">
        <v>927</v>
      </c>
      <c r="E24" s="17" t="s">
        <v>1</v>
      </c>
      <c r="F24" s="309">
        <v>10670</v>
      </c>
      <c r="G24" s="38"/>
      <c r="H24" s="44"/>
    </row>
    <row r="25" s="2" customFormat="1" ht="16.8" customHeight="1">
      <c r="A25" s="38"/>
      <c r="B25" s="44"/>
      <c r="C25" s="308" t="s">
        <v>1</v>
      </c>
      <c r="D25" s="308" t="s">
        <v>928</v>
      </c>
      <c r="E25" s="17" t="s">
        <v>1</v>
      </c>
      <c r="F25" s="309">
        <v>979</v>
      </c>
      <c r="G25" s="38"/>
      <c r="H25" s="44"/>
    </row>
    <row r="26" s="2" customFormat="1" ht="16.8" customHeight="1">
      <c r="A26" s="38"/>
      <c r="B26" s="44"/>
      <c r="C26" s="308" t="s">
        <v>1</v>
      </c>
      <c r="D26" s="308" t="s">
        <v>929</v>
      </c>
      <c r="E26" s="17" t="s">
        <v>1</v>
      </c>
      <c r="F26" s="309">
        <v>6534</v>
      </c>
      <c r="G26" s="38"/>
      <c r="H26" s="44"/>
    </row>
    <row r="27" s="2" customFormat="1" ht="16.8" customHeight="1">
      <c r="A27" s="38"/>
      <c r="B27" s="44"/>
      <c r="C27" s="308" t="s">
        <v>1</v>
      </c>
      <c r="D27" s="308" t="s">
        <v>930</v>
      </c>
      <c r="E27" s="17" t="s">
        <v>1</v>
      </c>
      <c r="F27" s="309">
        <v>463</v>
      </c>
      <c r="G27" s="38"/>
      <c r="H27" s="44"/>
    </row>
    <row r="28" s="2" customFormat="1" ht="16.8" customHeight="1">
      <c r="A28" s="38"/>
      <c r="B28" s="44"/>
      <c r="C28" s="308" t="s">
        <v>1</v>
      </c>
      <c r="D28" s="308" t="s">
        <v>931</v>
      </c>
      <c r="E28" s="17" t="s">
        <v>1</v>
      </c>
      <c r="F28" s="309">
        <v>7000</v>
      </c>
      <c r="G28" s="38"/>
      <c r="H28" s="44"/>
    </row>
    <row r="29" s="2" customFormat="1" ht="16.8" customHeight="1">
      <c r="A29" s="38"/>
      <c r="B29" s="44"/>
      <c r="C29" s="308" t="s">
        <v>1</v>
      </c>
      <c r="D29" s="308" t="s">
        <v>932</v>
      </c>
      <c r="E29" s="17" t="s">
        <v>1</v>
      </c>
      <c r="F29" s="309">
        <v>5555</v>
      </c>
      <c r="G29" s="38"/>
      <c r="H29" s="44"/>
    </row>
    <row r="30" s="2" customFormat="1" ht="16.8" customHeight="1">
      <c r="A30" s="38"/>
      <c r="B30" s="44"/>
      <c r="C30" s="308" t="s">
        <v>1</v>
      </c>
      <c r="D30" s="308" t="s">
        <v>1</v>
      </c>
      <c r="E30" s="17" t="s">
        <v>1</v>
      </c>
      <c r="F30" s="309">
        <v>0</v>
      </c>
      <c r="G30" s="38"/>
      <c r="H30" s="44"/>
    </row>
    <row r="31" s="2" customFormat="1" ht="16.8" customHeight="1">
      <c r="A31" s="38"/>
      <c r="B31" s="44"/>
      <c r="C31" s="308" t="s">
        <v>1</v>
      </c>
      <c r="D31" s="308" t="s">
        <v>656</v>
      </c>
      <c r="E31" s="17" t="s">
        <v>1</v>
      </c>
      <c r="F31" s="309">
        <v>626201</v>
      </c>
      <c r="G31" s="38"/>
      <c r="H31" s="44"/>
    </row>
    <row r="32" s="2" customFormat="1" ht="16.8" customHeight="1">
      <c r="A32" s="38"/>
      <c r="B32" s="44"/>
      <c r="C32" s="304" t="s">
        <v>447</v>
      </c>
      <c r="D32" s="305" t="s">
        <v>448</v>
      </c>
      <c r="E32" s="306" t="s">
        <v>449</v>
      </c>
      <c r="F32" s="307">
        <v>4.1184000000000003</v>
      </c>
      <c r="G32" s="38"/>
      <c r="H32" s="44"/>
    </row>
    <row r="33" s="2" customFormat="1" ht="16.8" customHeight="1">
      <c r="A33" s="38"/>
      <c r="B33" s="44"/>
      <c r="C33" s="308" t="s">
        <v>1</v>
      </c>
      <c r="D33" s="308" t="s">
        <v>670</v>
      </c>
      <c r="E33" s="17" t="s">
        <v>1</v>
      </c>
      <c r="F33" s="309">
        <v>1.1232</v>
      </c>
      <c r="G33" s="38"/>
      <c r="H33" s="44"/>
    </row>
    <row r="34" s="2" customFormat="1" ht="16.8" customHeight="1">
      <c r="A34" s="38"/>
      <c r="B34" s="44"/>
      <c r="C34" s="308" t="s">
        <v>1</v>
      </c>
      <c r="D34" s="308" t="s">
        <v>671</v>
      </c>
      <c r="E34" s="17" t="s">
        <v>1</v>
      </c>
      <c r="F34" s="309">
        <v>2.9952000000000001</v>
      </c>
      <c r="G34" s="38"/>
      <c r="H34" s="44"/>
    </row>
    <row r="35" s="2" customFormat="1" ht="16.8" customHeight="1">
      <c r="A35" s="38"/>
      <c r="B35" s="44"/>
      <c r="C35" s="308" t="s">
        <v>447</v>
      </c>
      <c r="D35" s="308" t="s">
        <v>656</v>
      </c>
      <c r="E35" s="17" t="s">
        <v>1</v>
      </c>
      <c r="F35" s="309">
        <v>4.1184000000000003</v>
      </c>
      <c r="G35" s="38"/>
      <c r="H35" s="44"/>
    </row>
    <row r="36" s="2" customFormat="1" ht="16.8" customHeight="1">
      <c r="A36" s="38"/>
      <c r="B36" s="44"/>
      <c r="C36" s="310" t="s">
        <v>933</v>
      </c>
      <c r="D36" s="38"/>
      <c r="E36" s="38"/>
      <c r="F36" s="38"/>
      <c r="G36" s="38"/>
      <c r="H36" s="44"/>
    </row>
    <row r="37" s="2" customFormat="1" ht="16.8" customHeight="1">
      <c r="A37" s="38"/>
      <c r="B37" s="44"/>
      <c r="C37" s="308" t="s">
        <v>667</v>
      </c>
      <c r="D37" s="308" t="s">
        <v>668</v>
      </c>
      <c r="E37" s="17" t="s">
        <v>449</v>
      </c>
      <c r="F37" s="309">
        <v>4.1184000000000003</v>
      </c>
      <c r="G37" s="38"/>
      <c r="H37" s="44"/>
    </row>
    <row r="38" s="2" customFormat="1" ht="16.8" customHeight="1">
      <c r="A38" s="38"/>
      <c r="B38" s="44"/>
      <c r="C38" s="308" t="s">
        <v>672</v>
      </c>
      <c r="D38" s="308" t="s">
        <v>673</v>
      </c>
      <c r="E38" s="17" t="s">
        <v>449</v>
      </c>
      <c r="F38" s="309">
        <v>1.236</v>
      </c>
      <c r="G38" s="38"/>
      <c r="H38" s="44"/>
    </row>
    <row r="39" s="2" customFormat="1" ht="16.8" customHeight="1">
      <c r="A39" s="38"/>
      <c r="B39" s="44"/>
      <c r="C39" s="304" t="s">
        <v>451</v>
      </c>
      <c r="D39" s="305" t="s">
        <v>452</v>
      </c>
      <c r="E39" s="306" t="s">
        <v>214</v>
      </c>
      <c r="F39" s="307">
        <v>106</v>
      </c>
      <c r="G39" s="38"/>
      <c r="H39" s="44"/>
    </row>
    <row r="40" s="2" customFormat="1" ht="16.8" customHeight="1">
      <c r="A40" s="38"/>
      <c r="B40" s="44"/>
      <c r="C40" s="308" t="s">
        <v>451</v>
      </c>
      <c r="D40" s="308" t="s">
        <v>679</v>
      </c>
      <c r="E40" s="17" t="s">
        <v>1</v>
      </c>
      <c r="F40" s="309">
        <v>106</v>
      </c>
      <c r="G40" s="38"/>
      <c r="H40" s="44"/>
    </row>
    <row r="41" s="2" customFormat="1" ht="16.8" customHeight="1">
      <c r="A41" s="38"/>
      <c r="B41" s="44"/>
      <c r="C41" s="310" t="s">
        <v>933</v>
      </c>
      <c r="D41" s="38"/>
      <c r="E41" s="38"/>
      <c r="F41" s="38"/>
      <c r="G41" s="38"/>
      <c r="H41" s="44"/>
    </row>
    <row r="42" s="2" customFormat="1" ht="16.8" customHeight="1">
      <c r="A42" s="38"/>
      <c r="B42" s="44"/>
      <c r="C42" s="308" t="s">
        <v>676</v>
      </c>
      <c r="D42" s="308" t="s">
        <v>677</v>
      </c>
      <c r="E42" s="17" t="s">
        <v>214</v>
      </c>
      <c r="F42" s="309">
        <v>106</v>
      </c>
      <c r="G42" s="38"/>
      <c r="H42" s="44"/>
    </row>
    <row r="43" s="2" customFormat="1">
      <c r="A43" s="38"/>
      <c r="B43" s="44"/>
      <c r="C43" s="308" t="s">
        <v>699</v>
      </c>
      <c r="D43" s="308" t="s">
        <v>700</v>
      </c>
      <c r="E43" s="17" t="s">
        <v>449</v>
      </c>
      <c r="F43" s="309">
        <v>11.788</v>
      </c>
      <c r="G43" s="38"/>
      <c r="H43" s="44"/>
    </row>
    <row r="44" s="2" customFormat="1" ht="16.8" customHeight="1">
      <c r="A44" s="38"/>
      <c r="B44" s="44"/>
      <c r="C44" s="304" t="s">
        <v>454</v>
      </c>
      <c r="D44" s="305" t="s">
        <v>455</v>
      </c>
      <c r="E44" s="306" t="s">
        <v>214</v>
      </c>
      <c r="F44" s="307">
        <v>12</v>
      </c>
      <c r="G44" s="38"/>
      <c r="H44" s="44"/>
    </row>
    <row r="45" s="2" customFormat="1" ht="16.8" customHeight="1">
      <c r="A45" s="38"/>
      <c r="B45" s="44"/>
      <c r="C45" s="308" t="s">
        <v>454</v>
      </c>
      <c r="D45" s="308" t="s">
        <v>8</v>
      </c>
      <c r="E45" s="17" t="s">
        <v>1</v>
      </c>
      <c r="F45" s="309">
        <v>12</v>
      </c>
      <c r="G45" s="38"/>
      <c r="H45" s="44"/>
    </row>
    <row r="46" s="2" customFormat="1" ht="16.8" customHeight="1">
      <c r="A46" s="38"/>
      <c r="B46" s="44"/>
      <c r="C46" s="310" t="s">
        <v>933</v>
      </c>
      <c r="D46" s="38"/>
      <c r="E46" s="38"/>
      <c r="F46" s="38"/>
      <c r="G46" s="38"/>
      <c r="H46" s="44"/>
    </row>
    <row r="47" s="2" customFormat="1" ht="16.8" customHeight="1">
      <c r="A47" s="38"/>
      <c r="B47" s="44"/>
      <c r="C47" s="308" t="s">
        <v>680</v>
      </c>
      <c r="D47" s="308" t="s">
        <v>681</v>
      </c>
      <c r="E47" s="17" t="s">
        <v>214</v>
      </c>
      <c r="F47" s="309">
        <v>12</v>
      </c>
      <c r="G47" s="38"/>
      <c r="H47" s="44"/>
    </row>
    <row r="48" s="2" customFormat="1">
      <c r="A48" s="38"/>
      <c r="B48" s="44"/>
      <c r="C48" s="308" t="s">
        <v>699</v>
      </c>
      <c r="D48" s="308" t="s">
        <v>700</v>
      </c>
      <c r="E48" s="17" t="s">
        <v>449</v>
      </c>
      <c r="F48" s="309">
        <v>11.788</v>
      </c>
      <c r="G48" s="38"/>
      <c r="H48" s="44"/>
    </row>
    <row r="49" s="2" customFormat="1" ht="16.8" customHeight="1">
      <c r="A49" s="38"/>
      <c r="B49" s="44"/>
      <c r="C49" s="308" t="s">
        <v>1</v>
      </c>
      <c r="D49" s="308" t="s">
        <v>702</v>
      </c>
      <c r="E49" s="17" t="s">
        <v>1</v>
      </c>
      <c r="F49" s="309">
        <v>0.86399999999999999</v>
      </c>
      <c r="G49" s="38"/>
      <c r="H49" s="44"/>
    </row>
    <row r="50" s="2" customFormat="1" ht="16.8" customHeight="1">
      <c r="A50" s="38"/>
      <c r="B50" s="44"/>
      <c r="C50" s="308" t="s">
        <v>1</v>
      </c>
      <c r="D50" s="308" t="s">
        <v>703</v>
      </c>
      <c r="E50" s="17" t="s">
        <v>1</v>
      </c>
      <c r="F50" s="309">
        <v>2.3039999999999998</v>
      </c>
      <c r="G50" s="38"/>
      <c r="H50" s="44"/>
    </row>
    <row r="51" s="2" customFormat="1" ht="16.8" customHeight="1">
      <c r="A51" s="38"/>
      <c r="B51" s="44"/>
      <c r="C51" s="308" t="s">
        <v>1</v>
      </c>
      <c r="D51" s="308" t="s">
        <v>704</v>
      </c>
      <c r="E51" s="17" t="s">
        <v>1</v>
      </c>
      <c r="F51" s="309">
        <v>7.4199999999999999</v>
      </c>
      <c r="G51" s="38"/>
      <c r="H51" s="44"/>
    </row>
    <row r="52" s="2" customFormat="1" ht="16.8" customHeight="1">
      <c r="A52" s="38"/>
      <c r="B52" s="44"/>
      <c r="C52" s="308" t="s">
        <v>1</v>
      </c>
      <c r="D52" s="308" t="s">
        <v>705</v>
      </c>
      <c r="E52" s="17" t="s">
        <v>1</v>
      </c>
      <c r="F52" s="309">
        <v>1.2</v>
      </c>
      <c r="G52" s="38"/>
      <c r="H52" s="44"/>
    </row>
    <row r="53" s="2" customFormat="1" ht="16.8" customHeight="1">
      <c r="A53" s="38"/>
      <c r="B53" s="44"/>
      <c r="C53" s="308" t="s">
        <v>456</v>
      </c>
      <c r="D53" s="308" t="s">
        <v>656</v>
      </c>
      <c r="E53" s="17" t="s">
        <v>1</v>
      </c>
      <c r="F53" s="309">
        <v>11.788</v>
      </c>
      <c r="G53" s="38"/>
      <c r="H53" s="44"/>
    </row>
    <row r="54" s="2" customFormat="1" ht="16.8" customHeight="1">
      <c r="A54" s="38"/>
      <c r="B54" s="44"/>
      <c r="C54" s="310" t="s">
        <v>933</v>
      </c>
      <c r="D54" s="38"/>
      <c r="E54" s="38"/>
      <c r="F54" s="38"/>
      <c r="G54" s="38"/>
      <c r="H54" s="44"/>
    </row>
    <row r="55" s="2" customFormat="1" ht="16.8" customHeight="1">
      <c r="A55" s="38"/>
      <c r="B55" s="44"/>
      <c r="C55" s="304" t="s">
        <v>456</v>
      </c>
      <c r="D55" s="305" t="s">
        <v>457</v>
      </c>
      <c r="E55" s="306" t="s">
        <v>449</v>
      </c>
      <c r="F55" s="307">
        <v>11.788</v>
      </c>
      <c r="G55" s="38"/>
      <c r="H55" s="44"/>
    </row>
    <row r="56" s="2" customFormat="1">
      <c r="A56" s="38"/>
      <c r="B56" s="44"/>
      <c r="C56" s="308" t="s">
        <v>699</v>
      </c>
      <c r="D56" s="308" t="s">
        <v>700</v>
      </c>
      <c r="E56" s="17" t="s">
        <v>449</v>
      </c>
      <c r="F56" s="309">
        <v>11.788</v>
      </c>
      <c r="G56" s="38"/>
      <c r="H56" s="44"/>
    </row>
    <row r="57" s="2" customFormat="1">
      <c r="A57" s="38"/>
      <c r="B57" s="44"/>
      <c r="C57" s="308" t="s">
        <v>716</v>
      </c>
      <c r="D57" s="308" t="s">
        <v>717</v>
      </c>
      <c r="E57" s="17" t="s">
        <v>718</v>
      </c>
      <c r="F57" s="309">
        <v>21.218</v>
      </c>
      <c r="G57" s="38"/>
      <c r="H57" s="44"/>
    </row>
    <row r="58" s="2" customFormat="1" ht="16.8" customHeight="1">
      <c r="A58" s="38"/>
      <c r="B58" s="44"/>
      <c r="C58" s="308" t="s">
        <v>712</v>
      </c>
      <c r="D58" s="308" t="s">
        <v>713</v>
      </c>
      <c r="E58" s="17" t="s">
        <v>449</v>
      </c>
      <c r="F58" s="309">
        <v>11.788</v>
      </c>
      <c r="G58" s="38"/>
      <c r="H58" s="44"/>
    </row>
    <row r="59" s="2" customFormat="1">
      <c r="A59" s="38"/>
      <c r="B59" s="44"/>
      <c r="C59" s="308" t="s">
        <v>707</v>
      </c>
      <c r="D59" s="308" t="s">
        <v>708</v>
      </c>
      <c r="E59" s="17" t="s">
        <v>449</v>
      </c>
      <c r="F59" s="309">
        <v>106.092</v>
      </c>
      <c r="G59" s="38"/>
      <c r="H59" s="44"/>
    </row>
    <row r="60" s="2" customFormat="1" ht="26.4" customHeight="1">
      <c r="A60" s="38"/>
      <c r="B60" s="44"/>
      <c r="C60" s="303" t="s">
        <v>93</v>
      </c>
      <c r="D60" s="303" t="s">
        <v>94</v>
      </c>
      <c r="E60" s="38"/>
      <c r="F60" s="38"/>
      <c r="G60" s="38"/>
      <c r="H60" s="44"/>
    </row>
    <row r="61" s="2" customFormat="1" ht="16.8" customHeight="1">
      <c r="A61" s="38"/>
      <c r="B61" s="44"/>
      <c r="C61" s="304" t="s">
        <v>721</v>
      </c>
      <c r="D61" s="305" t="s">
        <v>722</v>
      </c>
      <c r="E61" s="306" t="s">
        <v>449</v>
      </c>
      <c r="F61" s="307">
        <v>3.7440000000000002</v>
      </c>
      <c r="G61" s="38"/>
      <c r="H61" s="44"/>
    </row>
    <row r="62" s="2" customFormat="1" ht="16.8" customHeight="1">
      <c r="A62" s="38"/>
      <c r="B62" s="44"/>
      <c r="C62" s="308" t="s">
        <v>1</v>
      </c>
      <c r="D62" s="308" t="s">
        <v>767</v>
      </c>
      <c r="E62" s="17" t="s">
        <v>1</v>
      </c>
      <c r="F62" s="309">
        <v>2.3039999999999998</v>
      </c>
      <c r="G62" s="38"/>
      <c r="H62" s="44"/>
    </row>
    <row r="63" s="2" customFormat="1" ht="16.8" customHeight="1">
      <c r="A63" s="38"/>
      <c r="B63" s="44"/>
      <c r="C63" s="308" t="s">
        <v>1</v>
      </c>
      <c r="D63" s="308" t="s">
        <v>768</v>
      </c>
      <c r="E63" s="17" t="s">
        <v>1</v>
      </c>
      <c r="F63" s="309">
        <v>0.57599999999999996</v>
      </c>
      <c r="G63" s="38"/>
      <c r="H63" s="44"/>
    </row>
    <row r="64" s="2" customFormat="1" ht="16.8" customHeight="1">
      <c r="A64" s="38"/>
      <c r="B64" s="44"/>
      <c r="C64" s="308" t="s">
        <v>1</v>
      </c>
      <c r="D64" s="308" t="s">
        <v>769</v>
      </c>
      <c r="E64" s="17" t="s">
        <v>1</v>
      </c>
      <c r="F64" s="309">
        <v>0.86399999999999999</v>
      </c>
      <c r="G64" s="38"/>
      <c r="H64" s="44"/>
    </row>
    <row r="65" s="2" customFormat="1" ht="16.8" customHeight="1">
      <c r="A65" s="38"/>
      <c r="B65" s="44"/>
      <c r="C65" s="308" t="s">
        <v>721</v>
      </c>
      <c r="D65" s="308" t="s">
        <v>656</v>
      </c>
      <c r="E65" s="17" t="s">
        <v>1</v>
      </c>
      <c r="F65" s="309">
        <v>3.7440000000000002</v>
      </c>
      <c r="G65" s="38"/>
      <c r="H65" s="44"/>
    </row>
    <row r="66" s="2" customFormat="1" ht="16.8" customHeight="1">
      <c r="A66" s="38"/>
      <c r="B66" s="44"/>
      <c r="C66" s="310" t="s">
        <v>933</v>
      </c>
      <c r="D66" s="38"/>
      <c r="E66" s="38"/>
      <c r="F66" s="38"/>
      <c r="G66" s="38"/>
      <c r="H66" s="44"/>
    </row>
    <row r="67" s="2" customFormat="1" ht="16.8" customHeight="1">
      <c r="A67" s="38"/>
      <c r="B67" s="44"/>
      <c r="C67" s="308" t="s">
        <v>764</v>
      </c>
      <c r="D67" s="308" t="s">
        <v>765</v>
      </c>
      <c r="E67" s="17" t="s">
        <v>449</v>
      </c>
      <c r="F67" s="309">
        <v>3.7440000000000002</v>
      </c>
      <c r="G67" s="38"/>
      <c r="H67" s="44"/>
    </row>
    <row r="68" s="2" customFormat="1" ht="16.8" customHeight="1">
      <c r="A68" s="38"/>
      <c r="B68" s="44"/>
      <c r="C68" s="308" t="s">
        <v>777</v>
      </c>
      <c r="D68" s="308" t="s">
        <v>778</v>
      </c>
      <c r="E68" s="17" t="s">
        <v>718</v>
      </c>
      <c r="F68" s="309">
        <v>67.391999999999996</v>
      </c>
      <c r="G68" s="38"/>
      <c r="H68" s="44"/>
    </row>
    <row r="69" s="2" customFormat="1">
      <c r="A69" s="38"/>
      <c r="B69" s="44"/>
      <c r="C69" s="308" t="s">
        <v>770</v>
      </c>
      <c r="D69" s="308" t="s">
        <v>771</v>
      </c>
      <c r="E69" s="17" t="s">
        <v>718</v>
      </c>
      <c r="F69" s="309">
        <v>7.4880000000000004</v>
      </c>
      <c r="G69" s="38"/>
      <c r="H69" s="44"/>
    </row>
    <row r="70" s="2" customFormat="1" ht="26.4" customHeight="1">
      <c r="A70" s="38"/>
      <c r="B70" s="44"/>
      <c r="C70" s="303" t="s">
        <v>96</v>
      </c>
      <c r="D70" s="303" t="s">
        <v>97</v>
      </c>
      <c r="E70" s="38"/>
      <c r="F70" s="38"/>
      <c r="G70" s="38"/>
      <c r="H70" s="44"/>
    </row>
    <row r="71" s="2" customFormat="1" ht="16.8" customHeight="1">
      <c r="A71" s="38"/>
      <c r="B71" s="44"/>
      <c r="C71" s="304" t="s">
        <v>811</v>
      </c>
      <c r="D71" s="305" t="s">
        <v>811</v>
      </c>
      <c r="E71" s="306" t="s">
        <v>1</v>
      </c>
      <c r="F71" s="307">
        <v>10.5</v>
      </c>
      <c r="G71" s="38"/>
      <c r="H71" s="44"/>
    </row>
    <row r="72" s="2" customFormat="1" ht="16.8" customHeight="1">
      <c r="A72" s="38"/>
      <c r="B72" s="44"/>
      <c r="C72" s="308" t="s">
        <v>1</v>
      </c>
      <c r="D72" s="308" t="s">
        <v>812</v>
      </c>
      <c r="E72" s="17" t="s">
        <v>1</v>
      </c>
      <c r="F72" s="309">
        <v>10.5</v>
      </c>
      <c r="G72" s="38"/>
      <c r="H72" s="44"/>
    </row>
    <row r="73" s="2" customFormat="1" ht="16.8" customHeight="1">
      <c r="A73" s="38"/>
      <c r="B73" s="44"/>
      <c r="C73" s="310" t="s">
        <v>933</v>
      </c>
      <c r="D73" s="38"/>
      <c r="E73" s="38"/>
      <c r="F73" s="38"/>
      <c r="G73" s="38"/>
      <c r="H73" s="44"/>
    </row>
    <row r="74" s="2" customFormat="1" ht="16.8" customHeight="1">
      <c r="A74" s="38"/>
      <c r="B74" s="44"/>
      <c r="C74" s="308" t="s">
        <v>828</v>
      </c>
      <c r="D74" s="308" t="s">
        <v>829</v>
      </c>
      <c r="E74" s="17" t="s">
        <v>815</v>
      </c>
      <c r="F74" s="309">
        <v>16</v>
      </c>
      <c r="G74" s="38"/>
      <c r="H74" s="44"/>
    </row>
    <row r="75" s="2" customFormat="1">
      <c r="A75" s="38"/>
      <c r="B75" s="44"/>
      <c r="C75" s="308" t="s">
        <v>830</v>
      </c>
      <c r="D75" s="308" t="s">
        <v>700</v>
      </c>
      <c r="E75" s="17" t="s">
        <v>449</v>
      </c>
      <c r="F75" s="309">
        <v>1.05</v>
      </c>
      <c r="G75" s="38"/>
      <c r="H75" s="44"/>
    </row>
    <row r="76" s="2" customFormat="1">
      <c r="A76" s="38"/>
      <c r="B76" s="44"/>
      <c r="C76" s="308" t="s">
        <v>833</v>
      </c>
      <c r="D76" s="308" t="s">
        <v>708</v>
      </c>
      <c r="E76" s="17" t="s">
        <v>449</v>
      </c>
      <c r="F76" s="309">
        <v>1.05</v>
      </c>
      <c r="G76" s="38"/>
      <c r="H76" s="44"/>
    </row>
    <row r="77" s="2" customFormat="1" ht="16.8" customHeight="1">
      <c r="A77" s="38"/>
      <c r="B77" s="44"/>
      <c r="C77" s="308" t="s">
        <v>834</v>
      </c>
      <c r="D77" s="308" t="s">
        <v>835</v>
      </c>
      <c r="E77" s="17" t="s">
        <v>718</v>
      </c>
      <c r="F77" s="309">
        <v>1.9950000000000001</v>
      </c>
      <c r="G77" s="38"/>
      <c r="H77" s="44"/>
    </row>
    <row r="78" s="2" customFormat="1" ht="16.8" customHeight="1">
      <c r="A78" s="38"/>
      <c r="B78" s="44"/>
      <c r="C78" s="304" t="s">
        <v>813</v>
      </c>
      <c r="D78" s="305" t="s">
        <v>814</v>
      </c>
      <c r="E78" s="306" t="s">
        <v>815</v>
      </c>
      <c r="F78" s="307">
        <v>367.5</v>
      </c>
      <c r="G78" s="38"/>
      <c r="H78" s="44"/>
    </row>
    <row r="79" s="2" customFormat="1" ht="16.8" customHeight="1">
      <c r="A79" s="38"/>
      <c r="B79" s="44"/>
      <c r="C79" s="308" t="s">
        <v>1</v>
      </c>
      <c r="D79" s="308" t="s">
        <v>934</v>
      </c>
      <c r="E79" s="17" t="s">
        <v>1</v>
      </c>
      <c r="F79" s="309">
        <v>367.5</v>
      </c>
      <c r="G79" s="38"/>
      <c r="H79" s="44"/>
    </row>
    <row r="80" s="2" customFormat="1" ht="16.8" customHeight="1">
      <c r="A80" s="38"/>
      <c r="B80" s="44"/>
      <c r="C80" s="310" t="s">
        <v>933</v>
      </c>
      <c r="D80" s="38"/>
      <c r="E80" s="38"/>
      <c r="F80" s="38"/>
      <c r="G80" s="38"/>
      <c r="H80" s="44"/>
    </row>
    <row r="81" s="2" customFormat="1">
      <c r="A81" s="38"/>
      <c r="B81" s="44"/>
      <c r="C81" s="308" t="s">
        <v>837</v>
      </c>
      <c r="D81" s="308" t="s">
        <v>838</v>
      </c>
      <c r="E81" s="17" t="s">
        <v>815</v>
      </c>
      <c r="F81" s="309">
        <v>367.5</v>
      </c>
      <c r="G81" s="38"/>
      <c r="H81" s="44"/>
    </row>
    <row r="82" s="2" customFormat="1">
      <c r="A82" s="38"/>
      <c r="B82" s="44"/>
      <c r="C82" s="308" t="s">
        <v>843</v>
      </c>
      <c r="D82" s="308" t="s">
        <v>844</v>
      </c>
      <c r="E82" s="17" t="s">
        <v>815</v>
      </c>
      <c r="F82" s="309">
        <v>367.5</v>
      </c>
      <c r="G82" s="38"/>
      <c r="H82" s="44"/>
    </row>
    <row r="83" s="2" customFormat="1">
      <c r="A83" s="38"/>
      <c r="B83" s="44"/>
      <c r="C83" s="308" t="s">
        <v>853</v>
      </c>
      <c r="D83" s="308" t="s">
        <v>854</v>
      </c>
      <c r="E83" s="17" t="s">
        <v>815</v>
      </c>
      <c r="F83" s="309">
        <v>367.5</v>
      </c>
      <c r="G83" s="38"/>
      <c r="H83" s="44"/>
    </row>
    <row r="84" s="2" customFormat="1" ht="16.8" customHeight="1">
      <c r="A84" s="38"/>
      <c r="B84" s="44"/>
      <c r="C84" s="308" t="s">
        <v>855</v>
      </c>
      <c r="D84" s="308" t="s">
        <v>856</v>
      </c>
      <c r="E84" s="17" t="s">
        <v>815</v>
      </c>
      <c r="F84" s="309">
        <v>367.5</v>
      </c>
      <c r="G84" s="38"/>
      <c r="H84" s="44"/>
    </row>
    <row r="85" s="2" customFormat="1" ht="16.8" customHeight="1">
      <c r="A85" s="38"/>
      <c r="B85" s="44"/>
      <c r="C85" s="308" t="s">
        <v>847</v>
      </c>
      <c r="D85" s="308" t="s">
        <v>848</v>
      </c>
      <c r="E85" s="17" t="s">
        <v>815</v>
      </c>
      <c r="F85" s="309">
        <v>378.52499999999998</v>
      </c>
      <c r="G85" s="38"/>
      <c r="H85" s="44"/>
    </row>
    <row r="86" s="2" customFormat="1" ht="16.8" customHeight="1">
      <c r="A86" s="38"/>
      <c r="B86" s="44"/>
      <c r="C86" s="304" t="s">
        <v>817</v>
      </c>
      <c r="D86" s="305" t="s">
        <v>818</v>
      </c>
      <c r="E86" s="306" t="s">
        <v>815</v>
      </c>
      <c r="F86" s="307">
        <v>5.5</v>
      </c>
      <c r="G86" s="38"/>
      <c r="H86" s="44"/>
    </row>
    <row r="87" s="2" customFormat="1" ht="16.8" customHeight="1">
      <c r="A87" s="38"/>
      <c r="B87" s="44"/>
      <c r="C87" s="308" t="s">
        <v>1</v>
      </c>
      <c r="D87" s="308" t="s">
        <v>819</v>
      </c>
      <c r="E87" s="17" t="s">
        <v>1</v>
      </c>
      <c r="F87" s="309">
        <v>5.5</v>
      </c>
      <c r="G87" s="38"/>
      <c r="H87" s="44"/>
    </row>
    <row r="88" s="2" customFormat="1" ht="16.8" customHeight="1">
      <c r="A88" s="38"/>
      <c r="B88" s="44"/>
      <c r="C88" s="310" t="s">
        <v>933</v>
      </c>
      <c r="D88" s="38"/>
      <c r="E88" s="38"/>
      <c r="F88" s="38"/>
      <c r="G88" s="38"/>
      <c r="H88" s="44"/>
    </row>
    <row r="89" s="2" customFormat="1" ht="16.8" customHeight="1">
      <c r="A89" s="38"/>
      <c r="B89" s="44"/>
      <c r="C89" s="308" t="s">
        <v>828</v>
      </c>
      <c r="D89" s="308" t="s">
        <v>829</v>
      </c>
      <c r="E89" s="17" t="s">
        <v>815</v>
      </c>
      <c r="F89" s="309">
        <v>16</v>
      </c>
      <c r="G89" s="38"/>
      <c r="H89" s="44"/>
    </row>
    <row r="90" s="2" customFormat="1" ht="16.8" customHeight="1">
      <c r="A90" s="38"/>
      <c r="B90" s="44"/>
      <c r="C90" s="308" t="s">
        <v>839</v>
      </c>
      <c r="D90" s="308" t="s">
        <v>840</v>
      </c>
      <c r="E90" s="17" t="s">
        <v>815</v>
      </c>
      <c r="F90" s="309">
        <v>5.5</v>
      </c>
      <c r="G90" s="38"/>
      <c r="H90" s="44"/>
    </row>
    <row r="91" s="2" customFormat="1" ht="16.8" customHeight="1">
      <c r="A91" s="38"/>
      <c r="B91" s="44"/>
      <c r="C91" s="308" t="s">
        <v>841</v>
      </c>
      <c r="D91" s="308" t="s">
        <v>842</v>
      </c>
      <c r="E91" s="17" t="s">
        <v>815</v>
      </c>
      <c r="F91" s="309">
        <v>5.5</v>
      </c>
      <c r="G91" s="38"/>
      <c r="H91" s="44"/>
    </row>
    <row r="92" s="2" customFormat="1" ht="7.44" customHeight="1">
      <c r="A92" s="38"/>
      <c r="B92" s="170"/>
      <c r="C92" s="171"/>
      <c r="D92" s="171"/>
      <c r="E92" s="171"/>
      <c r="F92" s="171"/>
      <c r="G92" s="171"/>
      <c r="H92" s="44"/>
    </row>
    <row r="93" s="2" customFormat="1">
      <c r="A93" s="38"/>
      <c r="B93" s="38"/>
      <c r="C93" s="38"/>
      <c r="D93" s="38"/>
      <c r="E93" s="38"/>
      <c r="F93" s="38"/>
      <c r="G93" s="38"/>
      <c r="H93" s="38"/>
    </row>
  </sheetData>
  <sheetProtection sheet="1" formatColumns="0" formatRows="0" objects="1" scenarios="1" spinCount="100000" saltValue="StnHfkTuD86jQKtxmbBRK2iDs+bgj6NBy385u1P3PFwtn3/fuc88/C2No7zaCgfZjAzPBTsM3mtbld4eZ1yWlw==" hashValue="Ea8IKDI+LCUvic0YGWfAvJRtm+t23l6dFqilpWICyXbG6wIMJiFcbfgZdEyjlj9em6cTTJMklXfsA5F5HiKH4w==" algorithmName="SHA-512" password="C43E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Purkrábková, Zuzana</dc:creator>
  <cp:lastModifiedBy>Purkrábková, Zuzana</cp:lastModifiedBy>
  <dcterms:created xsi:type="dcterms:W3CDTF">2025-02-17T07:31:25Z</dcterms:created>
  <dcterms:modified xsi:type="dcterms:W3CDTF">2025-02-17T07:31:58Z</dcterms:modified>
</cp:coreProperties>
</file>